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форма 2" sheetId="1" r:id="rId1"/>
    <sheet name="форма 3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H44" i="2" l="1"/>
  <c r="AG44" i="2"/>
  <c r="AE44" i="2"/>
  <c r="AC44" i="2"/>
  <c r="AI44" i="2" s="1"/>
  <c r="N44" i="2"/>
  <c r="K44" i="2"/>
  <c r="X44" i="2" s="1"/>
  <c r="I44" i="2"/>
  <c r="B44" i="2"/>
  <c r="AG43" i="2"/>
  <c r="AF43" i="2"/>
  <c r="AE43" i="2"/>
  <c r="AC43" i="2"/>
  <c r="AI43" i="2" s="1"/>
  <c r="N43" i="2"/>
  <c r="K43" i="2"/>
  <c r="X43" i="2" s="1"/>
  <c r="I43" i="2"/>
  <c r="AG42" i="2"/>
  <c r="AE42" i="2"/>
  <c r="AC42" i="2"/>
  <c r="AI42" i="2" s="1"/>
  <c r="N42" i="2"/>
  <c r="K42" i="2" s="1"/>
  <c r="X42" i="2" s="1"/>
  <c r="M42" i="2"/>
  <c r="AG41" i="2"/>
  <c r="AF41" i="2"/>
  <c r="AE41" i="2"/>
  <c r="AC41" i="2"/>
  <c r="AI41" i="2" s="1"/>
  <c r="N41" i="2"/>
  <c r="K41" i="2" s="1"/>
  <c r="X41" i="2" s="1"/>
  <c r="I41" i="2"/>
  <c r="AG40" i="2"/>
  <c r="AF40" i="2"/>
  <c r="AE40" i="2"/>
  <c r="AC40" i="2"/>
  <c r="AI40" i="2" s="1"/>
  <c r="M40" i="2"/>
  <c r="R40" i="2" s="1"/>
  <c r="P40" i="2" s="1"/>
  <c r="Z40" i="2" s="1"/>
  <c r="H40" i="2"/>
  <c r="I40" i="2" s="1"/>
  <c r="AG39" i="2"/>
  <c r="AF39" i="2"/>
  <c r="AE39" i="2"/>
  <c r="AC39" i="2"/>
  <c r="AI39" i="2" s="1"/>
  <c r="M39" i="2"/>
  <c r="K39" i="2" s="1"/>
  <c r="X39" i="2" s="1"/>
  <c r="H39" i="2"/>
  <c r="I39" i="2" s="1"/>
  <c r="AG38" i="2"/>
  <c r="AF38" i="2"/>
  <c r="AE38" i="2"/>
  <c r="AC38" i="2"/>
  <c r="AI38" i="2" s="1"/>
  <c r="N38" i="2"/>
  <c r="K38" i="2" s="1"/>
  <c r="X38" i="2" s="1"/>
  <c r="I38" i="2"/>
  <c r="AG37" i="2"/>
  <c r="AE37" i="2"/>
  <c r="AI37" i="2" s="1"/>
  <c r="AC37" i="2"/>
  <c r="N37" i="2"/>
  <c r="K37" i="2"/>
  <c r="X37" i="2" s="1"/>
  <c r="I37" i="2"/>
  <c r="AG36" i="2"/>
  <c r="AF36" i="2"/>
  <c r="AE36" i="2"/>
  <c r="AI36" i="2" s="1"/>
  <c r="AC36" i="2"/>
  <c r="N36" i="2"/>
  <c r="K36" i="2" s="1"/>
  <c r="X36" i="2" s="1"/>
  <c r="I36" i="2"/>
  <c r="AG35" i="2"/>
  <c r="AE35" i="2"/>
  <c r="AC35" i="2"/>
  <c r="AI35" i="2" s="1"/>
  <c r="N35" i="2"/>
  <c r="K35" i="2"/>
  <c r="X35" i="2" s="1"/>
  <c r="I35" i="2"/>
  <c r="AG34" i="2"/>
  <c r="AE34" i="2"/>
  <c r="AC34" i="2"/>
  <c r="AI34" i="2" s="1"/>
  <c r="N34" i="2"/>
  <c r="K34" i="2" s="1"/>
  <c r="X34" i="2" s="1"/>
  <c r="I34" i="2"/>
  <c r="AG33" i="2"/>
  <c r="AF33" i="2"/>
  <c r="AE33" i="2"/>
  <c r="AI33" i="2" s="1"/>
  <c r="AC33" i="2"/>
  <c r="N33" i="2"/>
  <c r="K33" i="2"/>
  <c r="X33" i="2" s="1"/>
  <c r="I33" i="2"/>
  <c r="AG32" i="2"/>
  <c r="AE32" i="2"/>
  <c r="AI32" i="2" s="1"/>
  <c r="AC32" i="2"/>
  <c r="N32" i="2"/>
  <c r="K32" i="2" s="1"/>
  <c r="X32" i="2" s="1"/>
  <c r="I32" i="2"/>
  <c r="AG31" i="2"/>
  <c r="AE31" i="2"/>
  <c r="AC31" i="2"/>
  <c r="AI31" i="2" s="1"/>
  <c r="N31" i="2"/>
  <c r="K31" i="2"/>
  <c r="X31" i="2" s="1"/>
  <c r="I31" i="2"/>
  <c r="AG30" i="2"/>
  <c r="AF30" i="2"/>
  <c r="AE30" i="2"/>
  <c r="AC30" i="2"/>
  <c r="AI30" i="2" s="1"/>
  <c r="N30" i="2"/>
  <c r="K30" i="2" s="1"/>
  <c r="X30" i="2" s="1"/>
  <c r="I30" i="2"/>
  <c r="AG29" i="2"/>
  <c r="AE29" i="2"/>
  <c r="AE27" i="2" s="1"/>
  <c r="AE26" i="2" s="1"/>
  <c r="AE25" i="2" s="1"/>
  <c r="AE19" i="2" s="1"/>
  <c r="AC29" i="2"/>
  <c r="N29" i="2"/>
  <c r="K29" i="2"/>
  <c r="X29" i="2" s="1"/>
  <c r="I29" i="2"/>
  <c r="AG28" i="2"/>
  <c r="AF28" i="2"/>
  <c r="AE28" i="2"/>
  <c r="AC28" i="2"/>
  <c r="AI28" i="2" s="1"/>
  <c r="N28" i="2"/>
  <c r="K28" i="2" s="1"/>
  <c r="X28" i="2" s="1"/>
  <c r="I28" i="2"/>
  <c r="AG27" i="2"/>
  <c r="AC27" i="2"/>
  <c r="T27" i="2"/>
  <c r="Q27" i="2"/>
  <c r="N27" i="2"/>
  <c r="AG26" i="2"/>
  <c r="AC26" i="2"/>
  <c r="T26" i="2"/>
  <c r="Q26" i="2"/>
  <c r="N26" i="2"/>
  <c r="AG25" i="2"/>
  <c r="AC25" i="2"/>
  <c r="T25" i="2"/>
  <c r="Q25" i="2"/>
  <c r="N25" i="2"/>
  <c r="Z24" i="2"/>
  <c r="X24" i="2"/>
  <c r="M24" i="2"/>
  <c r="I24" i="2"/>
  <c r="Z23" i="2"/>
  <c r="X23" i="2"/>
  <c r="M23" i="2"/>
  <c r="I23" i="2"/>
  <c r="Z22" i="2"/>
  <c r="X22" i="2"/>
  <c r="M22" i="2"/>
  <c r="I22" i="2"/>
  <c r="Z21" i="2"/>
  <c r="X21" i="2"/>
  <c r="M21" i="2"/>
  <c r="I21" i="2"/>
  <c r="Z20" i="2"/>
  <c r="X20" i="2"/>
  <c r="M20" i="2"/>
  <c r="I20" i="2"/>
  <c r="AG19" i="2"/>
  <c r="AC19" i="2"/>
  <c r="T19" i="2"/>
  <c r="Q19" i="2"/>
  <c r="N19" i="2"/>
  <c r="H19" i="2"/>
  <c r="H25" i="2" s="1"/>
  <c r="BV47" i="1"/>
  <c r="BT47" i="1"/>
  <c r="BS47" i="1"/>
  <c r="BM45" i="1"/>
  <c r="BP45" i="1" s="1"/>
  <c r="AX45" i="1"/>
  <c r="AF44" i="2" s="1"/>
  <c r="AW45" i="1"/>
  <c r="AR45" i="1"/>
  <c r="AR44" i="1" s="1"/>
  <c r="AR43" i="1" s="1"/>
  <c r="AR42" i="1" s="1"/>
  <c r="AR41" i="1" s="1"/>
  <c r="AR40" i="1" s="1"/>
  <c r="AR39" i="1" s="1"/>
  <c r="AR38" i="1" s="1"/>
  <c r="AR37" i="1" s="1"/>
  <c r="AR36" i="1" s="1"/>
  <c r="AR35" i="1" s="1"/>
  <c r="AR34" i="1" s="1"/>
  <c r="AR33" i="1" s="1"/>
  <c r="AR32" i="1" s="1"/>
  <c r="AR31" i="1" s="1"/>
  <c r="AR30" i="1" s="1"/>
  <c r="AR29" i="1" s="1"/>
  <c r="AR28" i="1" s="1"/>
  <c r="AR27" i="1" s="1"/>
  <c r="AR26" i="1" s="1"/>
  <c r="AR25" i="1" s="1"/>
  <c r="AR24" i="1" s="1"/>
  <c r="AR23" i="1" s="1"/>
  <c r="AR22" i="1" s="1"/>
  <c r="AR21" i="1" s="1"/>
  <c r="AR20" i="1" s="1"/>
  <c r="AQ45" i="1"/>
  <c r="AP45" i="1"/>
  <c r="AO45" i="1"/>
  <c r="AN45" i="1"/>
  <c r="BR45" i="1" s="1"/>
  <c r="AM45" i="1"/>
  <c r="V45" i="1"/>
  <c r="BM44" i="1"/>
  <c r="BP44" i="1" s="1"/>
  <c r="BH44" i="1"/>
  <c r="AH43" i="2" s="1"/>
  <c r="BA44" i="1"/>
  <c r="AW44" i="1"/>
  <c r="AQ44" i="1"/>
  <c r="AP44" i="1"/>
  <c r="AO44" i="1"/>
  <c r="AO43" i="1" s="1"/>
  <c r="AO42" i="1" s="1"/>
  <c r="AO41" i="1" s="1"/>
  <c r="AO40" i="1" s="1"/>
  <c r="AO39" i="1" s="1"/>
  <c r="AO38" i="1" s="1"/>
  <c r="AM44" i="1"/>
  <c r="V44" i="1"/>
  <c r="V43" i="1" s="1"/>
  <c r="V42" i="1" s="1"/>
  <c r="V41" i="1" s="1"/>
  <c r="V40" i="1" s="1"/>
  <c r="V39" i="1" s="1"/>
  <c r="V38" i="1" s="1"/>
  <c r="BP43" i="1"/>
  <c r="BM43" i="1"/>
  <c r="BK43" i="1"/>
  <c r="BH43" i="1"/>
  <c r="AH42" i="2" s="1"/>
  <c r="BA43" i="1"/>
  <c r="AX43" i="1"/>
  <c r="AF42" i="2" s="1"/>
  <c r="AW43" i="1"/>
  <c r="AQ43" i="1"/>
  <c r="AQ42" i="1" s="1"/>
  <c r="AP43" i="1"/>
  <c r="AM43" i="1"/>
  <c r="BP42" i="1"/>
  <c r="BM42" i="1"/>
  <c r="BK42" i="1"/>
  <c r="BH42" i="1"/>
  <c r="AH41" i="2" s="1"/>
  <c r="BA42" i="1"/>
  <c r="AW42" i="1"/>
  <c r="AP42" i="1"/>
  <c r="AP41" i="1" s="1"/>
  <c r="AP40" i="1" s="1"/>
  <c r="AP39" i="1" s="1"/>
  <c r="AP38" i="1" s="1"/>
  <c r="AP37" i="1" s="1"/>
  <c r="AM42" i="1"/>
  <c r="BM41" i="1"/>
  <c r="BP41" i="1" s="1"/>
  <c r="BH41" i="1"/>
  <c r="AH40" i="2" s="1"/>
  <c r="BF41" i="1"/>
  <c r="AW41" i="1"/>
  <c r="AQ41" i="1"/>
  <c r="AN41" i="1"/>
  <c r="AD40" i="2" s="1"/>
  <c r="AJ40" i="2" s="1"/>
  <c r="AM41" i="1"/>
  <c r="AL41" i="1"/>
  <c r="M41" i="1"/>
  <c r="L41" i="1"/>
  <c r="K41" i="1" s="1"/>
  <c r="H41" i="1"/>
  <c r="F41" i="1"/>
  <c r="G41" i="1" s="1"/>
  <c r="BM40" i="1"/>
  <c r="BP40" i="1" s="1"/>
  <c r="BH40" i="1"/>
  <c r="AH39" i="2" s="1"/>
  <c r="BF40" i="1"/>
  <c r="AW40" i="1"/>
  <c r="AQ40" i="1"/>
  <c r="AN40" i="1"/>
  <c r="AD39" i="2" s="1"/>
  <c r="AJ39" i="2" s="1"/>
  <c r="AM40" i="1"/>
  <c r="AL40" i="1"/>
  <c r="H40" i="1"/>
  <c r="BM39" i="1"/>
  <c r="BP39" i="1" s="1"/>
  <c r="BK39" i="1"/>
  <c r="BH39" i="1"/>
  <c r="AH38" i="2" s="1"/>
  <c r="BF39" i="1"/>
  <c r="AW39" i="1"/>
  <c r="AN39" i="1"/>
  <c r="AD38" i="2" s="1"/>
  <c r="AJ38" i="2" s="1"/>
  <c r="AM39" i="1"/>
  <c r="AL39" i="1"/>
  <c r="G39" i="1"/>
  <c r="BM38" i="1"/>
  <c r="BP38" i="1" s="1"/>
  <c r="BH38" i="1"/>
  <c r="BK38" i="1" s="1"/>
  <c r="BF38" i="1"/>
  <c r="AX38" i="1"/>
  <c r="BA38" i="1" s="1"/>
  <c r="AW38" i="1"/>
  <c r="AQ38" i="1"/>
  <c r="AN38" i="1"/>
  <c r="AD37" i="2" s="1"/>
  <c r="AM38" i="1"/>
  <c r="AL38" i="1"/>
  <c r="BM37" i="1"/>
  <c r="BP37" i="1" s="1"/>
  <c r="BH37" i="1"/>
  <c r="BK37" i="1" s="1"/>
  <c r="BF37" i="1"/>
  <c r="AW37" i="1"/>
  <c r="AO37" i="1"/>
  <c r="AO36" i="1" s="1"/>
  <c r="AO35" i="1" s="1"/>
  <c r="AO34" i="1" s="1"/>
  <c r="AO33" i="1" s="1"/>
  <c r="AO32" i="1" s="1"/>
  <c r="AO31" i="1" s="1"/>
  <c r="AO30" i="1" s="1"/>
  <c r="AO29" i="1" s="1"/>
  <c r="AN37" i="1"/>
  <c r="AM37" i="1"/>
  <c r="AL37" i="1"/>
  <c r="V37" i="1"/>
  <c r="V36" i="1" s="1"/>
  <c r="V35" i="1" s="1"/>
  <c r="V34" i="1" s="1"/>
  <c r="V33" i="1" s="1"/>
  <c r="V32" i="1" s="1"/>
  <c r="V31" i="1" s="1"/>
  <c r="V30" i="1" s="1"/>
  <c r="V29" i="1" s="1"/>
  <c r="BP36" i="1"/>
  <c r="BM36" i="1"/>
  <c r="BH36" i="1"/>
  <c r="AH35" i="2" s="1"/>
  <c r="BF36" i="1"/>
  <c r="AX36" i="1"/>
  <c r="AF35" i="2" s="1"/>
  <c r="AW36" i="1"/>
  <c r="AV36" i="1"/>
  <c r="AU36" i="1"/>
  <c r="AU35" i="1" s="1"/>
  <c r="AU33" i="1" s="1"/>
  <c r="AU32" i="1" s="1"/>
  <c r="AU31" i="1" s="1"/>
  <c r="AU29" i="1" s="1"/>
  <c r="AT36" i="1"/>
  <c r="AQ36" i="1"/>
  <c r="AP36" i="1"/>
  <c r="AP35" i="1" s="1"/>
  <c r="AP34" i="1" s="1"/>
  <c r="AP33" i="1" s="1"/>
  <c r="AP32" i="1" s="1"/>
  <c r="AP31" i="1" s="1"/>
  <c r="AP30" i="1" s="1"/>
  <c r="AP29" i="1" s="1"/>
  <c r="AN36" i="1"/>
  <c r="AD35" i="2" s="1"/>
  <c r="AM36" i="1"/>
  <c r="AL36" i="1"/>
  <c r="BM35" i="1"/>
  <c r="BP35" i="1" s="1"/>
  <c r="BK35" i="1"/>
  <c r="BH35" i="1"/>
  <c r="AH34" i="2" s="1"/>
  <c r="BF35" i="1"/>
  <c r="AX35" i="1"/>
  <c r="AF34" i="2" s="1"/>
  <c r="AW35" i="1"/>
  <c r="AV35" i="1"/>
  <c r="AT35" i="1"/>
  <c r="AN35" i="1"/>
  <c r="AD34" i="2" s="1"/>
  <c r="AJ34" i="2" s="1"/>
  <c r="AM35" i="1"/>
  <c r="AL35" i="1"/>
  <c r="BP34" i="1"/>
  <c r="BM34" i="1"/>
  <c r="BH34" i="1"/>
  <c r="AH33" i="2" s="1"/>
  <c r="BF34" i="1"/>
  <c r="AW34" i="1"/>
  <c r="AQ34" i="1"/>
  <c r="AN34" i="1"/>
  <c r="AD33" i="2" s="1"/>
  <c r="AM34" i="1"/>
  <c r="AL34" i="1"/>
  <c r="BM33" i="1"/>
  <c r="BP33" i="1" s="1"/>
  <c r="BK33" i="1"/>
  <c r="BH33" i="1"/>
  <c r="AH32" i="2" s="1"/>
  <c r="BF33" i="1"/>
  <c r="AX33" i="1"/>
  <c r="AF32" i="2" s="1"/>
  <c r="AV33" i="1"/>
  <c r="AT33" i="1"/>
  <c r="AT32" i="1" s="1"/>
  <c r="AQ33" i="1"/>
  <c r="AN33" i="1"/>
  <c r="AD32" i="2" s="1"/>
  <c r="AM33" i="1"/>
  <c r="AL33" i="1"/>
  <c r="BM32" i="1"/>
  <c r="BP32" i="1" s="1"/>
  <c r="BH32" i="1"/>
  <c r="AH31" i="2" s="1"/>
  <c r="BF32" i="1"/>
  <c r="AX32" i="1"/>
  <c r="AF31" i="2" s="1"/>
  <c r="AV32" i="1"/>
  <c r="BA32" i="1" s="1"/>
  <c r="AN32" i="1"/>
  <c r="AD31" i="2" s="1"/>
  <c r="AJ31" i="2" s="1"/>
  <c r="AM32" i="1"/>
  <c r="AL32" i="1"/>
  <c r="X32" i="1"/>
  <c r="U32" i="1"/>
  <c r="S31" i="2" s="1"/>
  <c r="P31" i="2" s="1"/>
  <c r="Z31" i="2" s="1"/>
  <c r="BP31" i="1"/>
  <c r="BM31" i="1"/>
  <c r="BH31" i="1"/>
  <c r="AH30" i="2" s="1"/>
  <c r="BF31" i="1"/>
  <c r="BF28" i="1" s="1"/>
  <c r="BF27" i="1" s="1"/>
  <c r="BA31" i="1"/>
  <c r="AV31" i="1"/>
  <c r="AQ31" i="1"/>
  <c r="AN31" i="1"/>
  <c r="AD30" i="2" s="1"/>
  <c r="AM31" i="1"/>
  <c r="AL31" i="1"/>
  <c r="BM30" i="1"/>
  <c r="BP30" i="1" s="1"/>
  <c r="BK30" i="1"/>
  <c r="BH30" i="1"/>
  <c r="AH29" i="2" s="1"/>
  <c r="BF30" i="1"/>
  <c r="AX30" i="1"/>
  <c r="AF29" i="2" s="1"/>
  <c r="AW30" i="1"/>
  <c r="AQ30" i="1"/>
  <c r="AN30" i="1"/>
  <c r="AD29" i="2" s="1"/>
  <c r="AM30" i="1"/>
  <c r="AL30" i="1"/>
  <c r="AL28" i="1" s="1"/>
  <c r="AL27" i="1" s="1"/>
  <c r="BM29" i="1"/>
  <c r="BP29" i="1" s="1"/>
  <c r="BK29" i="1"/>
  <c r="BH29" i="1"/>
  <c r="AH28" i="2" s="1"/>
  <c r="BF29" i="1"/>
  <c r="BA29" i="1"/>
  <c r="AV29" i="1"/>
  <c r="AQ29" i="1"/>
  <c r="AM29" i="1"/>
  <c r="AL29" i="1"/>
  <c r="BV28" i="1"/>
  <c r="BT28" i="1"/>
  <c r="BT27" i="1" s="1"/>
  <c r="BS28" i="1"/>
  <c r="BQ28" i="1"/>
  <c r="BQ27" i="1" s="1"/>
  <c r="BO28" i="1"/>
  <c r="BN28" i="1"/>
  <c r="BM28" i="1"/>
  <c r="BM27" i="1" s="1"/>
  <c r="BL28" i="1"/>
  <c r="BL27" i="1" s="1"/>
  <c r="BJ28" i="1"/>
  <c r="BI28" i="1"/>
  <c r="BI27" i="1" s="1"/>
  <c r="BH28" i="1"/>
  <c r="BH27" i="1" s="1"/>
  <c r="BG28" i="1"/>
  <c r="BE28" i="1"/>
  <c r="BE27" i="1" s="1"/>
  <c r="BD28" i="1"/>
  <c r="BD27" i="1" s="1"/>
  <c r="BC28" i="1"/>
  <c r="BB28" i="1"/>
  <c r="AZ28" i="1"/>
  <c r="AZ27" i="1" s="1"/>
  <c r="AY28" i="1"/>
  <c r="AV28" i="1"/>
  <c r="AV27" i="1" s="1"/>
  <c r="AS28" i="1"/>
  <c r="AS27" i="1" s="1"/>
  <c r="AM28" i="1"/>
  <c r="AJ28" i="1"/>
  <c r="AJ27" i="1" s="1"/>
  <c r="AI28" i="1"/>
  <c r="AI27" i="1" s="1"/>
  <c r="AH28" i="1"/>
  <c r="AG28" i="1"/>
  <c r="AF28" i="1"/>
  <c r="AF27" i="1" s="1"/>
  <c r="AE28" i="1"/>
  <c r="AE27" i="1" s="1"/>
  <c r="AD28" i="1"/>
  <c r="AC28" i="1"/>
  <c r="AB28" i="1"/>
  <c r="AB27" i="1" s="1"/>
  <c r="AA28" i="1"/>
  <c r="AA27" i="1" s="1"/>
  <c r="Z28" i="1"/>
  <c r="Y28" i="1"/>
  <c r="W28" i="1"/>
  <c r="W27" i="1" s="1"/>
  <c r="T28" i="1"/>
  <c r="T27" i="1" s="1"/>
  <c r="G28" i="1"/>
  <c r="BV27" i="1"/>
  <c r="BS27" i="1"/>
  <c r="BO27" i="1"/>
  <c r="BN27" i="1"/>
  <c r="BJ27" i="1"/>
  <c r="BG27" i="1"/>
  <c r="BC27" i="1"/>
  <c r="BB27" i="1"/>
  <c r="AY27" i="1"/>
  <c r="AM27" i="1"/>
  <c r="AH27" i="1"/>
  <c r="AG27" i="1"/>
  <c r="AD27" i="1"/>
  <c r="AC27" i="1"/>
  <c r="Z27" i="1"/>
  <c r="Y27" i="1"/>
  <c r="G27" i="1"/>
  <c r="BV26" i="1"/>
  <c r="BT26" i="1"/>
  <c r="BS26" i="1"/>
  <c r="BQ26" i="1"/>
  <c r="BO26" i="1"/>
  <c r="BN26" i="1"/>
  <c r="BL26" i="1"/>
  <c r="BJ26" i="1"/>
  <c r="BI26" i="1"/>
  <c r="BG26" i="1"/>
  <c r="BF26" i="1"/>
  <c r="BE26" i="1"/>
  <c r="BD26" i="1"/>
  <c r="BC26" i="1"/>
  <c r="BB26" i="1"/>
  <c r="AZ26" i="1"/>
  <c r="AY26" i="1"/>
  <c r="AX26" i="1"/>
  <c r="AV26" i="1"/>
  <c r="AS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W26" i="1"/>
  <c r="T26" i="1"/>
  <c r="G26" i="1"/>
  <c r="AM25" i="1"/>
  <c r="AM24" i="1"/>
  <c r="AM23" i="1"/>
  <c r="AM22" i="1"/>
  <c r="AM21" i="1"/>
  <c r="BV20" i="1"/>
  <c r="BT20" i="1"/>
  <c r="BS20" i="1"/>
  <c r="BQ20" i="1"/>
  <c r="BO20" i="1"/>
  <c r="BN20" i="1"/>
  <c r="BM20" i="1"/>
  <c r="BL20" i="1"/>
  <c r="BJ20" i="1"/>
  <c r="BI20" i="1"/>
  <c r="BH20" i="1"/>
  <c r="BG20" i="1"/>
  <c r="BE20" i="1"/>
  <c r="BD20" i="1"/>
  <c r="BC20" i="1"/>
  <c r="BB20" i="1"/>
  <c r="AZ20" i="1"/>
  <c r="AY20" i="1"/>
  <c r="AV20" i="1"/>
  <c r="AS20" i="1"/>
  <c r="AM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W20" i="1"/>
  <c r="T20" i="1"/>
  <c r="G20" i="1"/>
  <c r="BP26" i="1" l="1"/>
  <c r="BP28" i="1"/>
  <c r="BP27" i="1" s="1"/>
  <c r="BP20" i="1"/>
  <c r="AU26" i="1"/>
  <c r="AU28" i="1"/>
  <c r="AU27" i="1" s="1"/>
  <c r="AU20" i="1"/>
  <c r="V26" i="1"/>
  <c r="V20" i="1"/>
  <c r="V28" i="1"/>
  <c r="V27" i="1" s="1"/>
  <c r="AO20" i="1"/>
  <c r="AO28" i="1"/>
  <c r="AO27" i="1" s="1"/>
  <c r="AN29" i="1"/>
  <c r="AO26" i="1"/>
  <c r="AP28" i="1"/>
  <c r="AP27" i="1" s="1"/>
  <c r="AP26" i="1"/>
  <c r="AP20" i="1"/>
  <c r="AW32" i="1"/>
  <c r="AT31" i="1"/>
  <c r="AL20" i="1"/>
  <c r="AX20" i="1"/>
  <c r="BF20" i="1"/>
  <c r="BM26" i="1"/>
  <c r="BR30" i="1"/>
  <c r="AQ32" i="1"/>
  <c r="AJ32" i="2"/>
  <c r="AW33" i="1"/>
  <c r="BR33" i="1"/>
  <c r="AQ35" i="1"/>
  <c r="BR35" i="1"/>
  <c r="H26" i="2"/>
  <c r="M25" i="2"/>
  <c r="K25" i="2" s="1"/>
  <c r="X25" i="2" s="1"/>
  <c r="BR32" i="1"/>
  <c r="BU32" i="1" s="1"/>
  <c r="AD36" i="2"/>
  <c r="AJ36" i="2" s="1"/>
  <c r="BR37" i="1"/>
  <c r="U45" i="1"/>
  <c r="BU45" i="1"/>
  <c r="BA30" i="1"/>
  <c r="BR31" i="1"/>
  <c r="BK32" i="1"/>
  <c r="BA33" i="1"/>
  <c r="BR34" i="1"/>
  <c r="BR36" i="1"/>
  <c r="BH26" i="1"/>
  <c r="AX28" i="1"/>
  <c r="AX27" i="1" s="1"/>
  <c r="AJ29" i="2"/>
  <c r="AJ30" i="2"/>
  <c r="BK31" i="1"/>
  <c r="AJ33" i="2"/>
  <c r="BK34" i="1"/>
  <c r="BK26" i="1" s="1"/>
  <c r="AJ35" i="2"/>
  <c r="BK36" i="1"/>
  <c r="AQ37" i="1"/>
  <c r="AQ39" i="1"/>
  <c r="BR39" i="1"/>
  <c r="AN44" i="1"/>
  <c r="BK44" i="1"/>
  <c r="BA45" i="1"/>
  <c r="M19" i="2"/>
  <c r="K19" i="2" s="1"/>
  <c r="X19" i="2" s="1"/>
  <c r="AH37" i="2"/>
  <c r="AH27" i="2" s="1"/>
  <c r="AH26" i="2" s="1"/>
  <c r="AH25" i="2" s="1"/>
  <c r="AH19" i="2" s="1"/>
  <c r="K40" i="2"/>
  <c r="X40" i="2" s="1"/>
  <c r="BR38" i="1"/>
  <c r="BR40" i="1"/>
  <c r="BR41" i="1"/>
  <c r="AI29" i="2"/>
  <c r="AI27" i="2" s="1"/>
  <c r="AI26" i="2" s="1"/>
  <c r="AI25" i="2" s="1"/>
  <c r="AI19" i="2" s="1"/>
  <c r="AH36" i="2"/>
  <c r="AD44" i="2"/>
  <c r="AJ44" i="2" s="1"/>
  <c r="BK40" i="1"/>
  <c r="BK41" i="1"/>
  <c r="AF37" i="2"/>
  <c r="AF27" i="2" s="1"/>
  <c r="AF26" i="2" s="1"/>
  <c r="AF25" i="2" s="1"/>
  <c r="AF19" i="2" s="1"/>
  <c r="BR44" i="1" l="1"/>
  <c r="AN43" i="1"/>
  <c r="AD43" i="2"/>
  <c r="AJ43" i="2" s="1"/>
  <c r="BU37" i="1"/>
  <c r="U37" i="1"/>
  <c r="BU39" i="1"/>
  <c r="U39" i="1"/>
  <c r="BU34" i="1"/>
  <c r="U34" i="1"/>
  <c r="BA20" i="1"/>
  <c r="BA28" i="1"/>
  <c r="BA27" i="1" s="1"/>
  <c r="BA26" i="1"/>
  <c r="H27" i="2"/>
  <c r="M27" i="2" s="1"/>
  <c r="K27" i="2" s="1"/>
  <c r="X27" i="2" s="1"/>
  <c r="M26" i="2"/>
  <c r="K26" i="2" s="1"/>
  <c r="X26" i="2" s="1"/>
  <c r="X45" i="1"/>
  <c r="S44" i="2"/>
  <c r="P44" i="2" s="1"/>
  <c r="Z44" i="2" s="1"/>
  <c r="AQ26" i="1"/>
  <c r="AQ20" i="1"/>
  <c r="AW31" i="1"/>
  <c r="AT29" i="1"/>
  <c r="AQ28" i="1"/>
  <c r="AQ27" i="1" s="1"/>
  <c r="BU41" i="1"/>
  <c r="U41" i="1"/>
  <c r="X41" i="1" s="1"/>
  <c r="BU36" i="1"/>
  <c r="U36" i="1"/>
  <c r="U30" i="1"/>
  <c r="BU30" i="1"/>
  <c r="AJ37" i="2"/>
  <c r="BU31" i="1"/>
  <c r="U31" i="1"/>
  <c r="U33" i="1"/>
  <c r="BU33" i="1"/>
  <c r="R39" i="2"/>
  <c r="K40" i="1"/>
  <c r="L40" i="1" s="1"/>
  <c r="BU40" i="1"/>
  <c r="U40" i="1"/>
  <c r="X40" i="1" s="1"/>
  <c r="U38" i="1"/>
  <c r="BU38" i="1"/>
  <c r="BK20" i="1"/>
  <c r="BU35" i="1"/>
  <c r="U35" i="1"/>
  <c r="BK28" i="1"/>
  <c r="BK27" i="1" s="1"/>
  <c r="AD28" i="2"/>
  <c r="BR29" i="1"/>
  <c r="AT28" i="1" l="1"/>
  <c r="AT27" i="1" s="1"/>
  <c r="AW29" i="1"/>
  <c r="AT26" i="1"/>
  <c r="AT20" i="1"/>
  <c r="AJ28" i="2"/>
  <c r="S30" i="2"/>
  <c r="P30" i="2" s="1"/>
  <c r="Z30" i="2" s="1"/>
  <c r="X31" i="1"/>
  <c r="AN42" i="1"/>
  <c r="AD42" i="2"/>
  <c r="AJ42" i="2" s="1"/>
  <c r="BR43" i="1"/>
  <c r="S32" i="2"/>
  <c r="P32" i="2" s="1"/>
  <c r="Z32" i="2" s="1"/>
  <c r="X33" i="1"/>
  <c r="S38" i="2"/>
  <c r="P38" i="2" s="1"/>
  <c r="Z38" i="2" s="1"/>
  <c r="X39" i="1"/>
  <c r="S29" i="2"/>
  <c r="P29" i="2" s="1"/>
  <c r="Z29" i="2" s="1"/>
  <c r="X30" i="1"/>
  <c r="BU29" i="1"/>
  <c r="U29" i="1"/>
  <c r="S34" i="2"/>
  <c r="P34" i="2" s="1"/>
  <c r="Z34" i="2" s="1"/>
  <c r="X35" i="1"/>
  <c r="X38" i="1"/>
  <c r="S37" i="2"/>
  <c r="P37" i="2" s="1"/>
  <c r="Z37" i="2" s="1"/>
  <c r="P39" i="2"/>
  <c r="Z39" i="2" s="1"/>
  <c r="S35" i="2"/>
  <c r="P35" i="2" s="1"/>
  <c r="Z35" i="2" s="1"/>
  <c r="X36" i="1"/>
  <c r="S33" i="2"/>
  <c r="P33" i="2" s="1"/>
  <c r="Z33" i="2" s="1"/>
  <c r="X34" i="1"/>
  <c r="S36" i="2"/>
  <c r="P36" i="2" s="1"/>
  <c r="Z36" i="2" s="1"/>
  <c r="X37" i="1"/>
  <c r="BU44" i="1"/>
  <c r="U44" i="1"/>
  <c r="X44" i="1" l="1"/>
  <c r="S43" i="2"/>
  <c r="P43" i="2" s="1"/>
  <c r="Z43" i="2" s="1"/>
  <c r="S28" i="2"/>
  <c r="X29" i="1"/>
  <c r="BU43" i="1"/>
  <c r="U43" i="1"/>
  <c r="AW20" i="1"/>
  <c r="AW28" i="1"/>
  <c r="AW27" i="1" s="1"/>
  <c r="AW26" i="1"/>
  <c r="AD41" i="2"/>
  <c r="BR42" i="1"/>
  <c r="AN28" i="1"/>
  <c r="AN27" i="1" s="1"/>
  <c r="AN26" i="1"/>
  <c r="AN20" i="1"/>
  <c r="BU42" i="1" l="1"/>
  <c r="U42" i="1"/>
  <c r="BR20" i="1"/>
  <c r="BR28" i="1"/>
  <c r="BR27" i="1" s="1"/>
  <c r="BR26" i="1"/>
  <c r="R42" i="2"/>
  <c r="L43" i="1"/>
  <c r="K43" i="1" s="1"/>
  <c r="I42" i="2" s="1"/>
  <c r="I19" i="2" s="1"/>
  <c r="I25" i="2" s="1"/>
  <c r="I26" i="2" s="1"/>
  <c r="I27" i="2" s="1"/>
  <c r="X43" i="1"/>
  <c r="P28" i="2"/>
  <c r="AJ41" i="2"/>
  <c r="AJ27" i="2" s="1"/>
  <c r="AJ26" i="2" s="1"/>
  <c r="AJ25" i="2" s="1"/>
  <c r="AJ19" i="2" s="1"/>
  <c r="AD27" i="2"/>
  <c r="AD26" i="2" s="1"/>
  <c r="AD25" i="2" s="1"/>
  <c r="AD19" i="2" s="1"/>
  <c r="P42" i="2" l="1"/>
  <c r="Z42" i="2" s="1"/>
  <c r="R27" i="2"/>
  <c r="R26" i="2" s="1"/>
  <c r="R25" i="2" s="1"/>
  <c r="R19" i="2" s="1"/>
  <c r="S41" i="2"/>
  <c r="X42" i="1"/>
  <c r="U26" i="1"/>
  <c r="U28" i="1"/>
  <c r="U27" i="1" s="1"/>
  <c r="U20" i="1"/>
  <c r="Z28" i="2"/>
  <c r="BU26" i="1"/>
  <c r="BU47" i="1"/>
  <c r="BU20" i="1"/>
  <c r="BU28" i="1"/>
  <c r="BU27" i="1" s="1"/>
  <c r="X26" i="1" l="1"/>
  <c r="X20" i="1"/>
  <c r="X28" i="1"/>
  <c r="X27" i="1" s="1"/>
  <c r="P41" i="2"/>
  <c r="S27" i="2"/>
  <c r="S26" i="2" s="1"/>
  <c r="S25" i="2" s="1"/>
  <c r="S19" i="2" s="1"/>
  <c r="Z41" i="2" l="1"/>
  <c r="P27" i="2"/>
  <c r="P26" i="2" l="1"/>
  <c r="Z27" i="2"/>
  <c r="P25" i="2" l="1"/>
  <c r="Z26" i="2"/>
  <c r="P19" i="2" l="1"/>
  <c r="Z19" i="2" s="1"/>
  <c r="Z25" i="2"/>
</calcChain>
</file>

<file path=xl/sharedStrings.xml><?xml version="1.0" encoding="utf-8"?>
<sst xmlns="http://schemas.openxmlformats.org/spreadsheetml/2006/main" count="1303" uniqueCount="179">
  <si>
    <t>Приложение N 2</t>
  </si>
  <si>
    <t>к приказу Минэнерго России</t>
  </si>
  <si>
    <t>от 05.05.2016 N 380</t>
  </si>
  <si>
    <t xml:space="preserve">             Форма 2. План финансирования капитальных вложений</t>
  </si>
  <si>
    <t xml:space="preserve">                        по инвестиционным проектам</t>
  </si>
  <si>
    <t xml:space="preserve">       Инвестиционная программа ПАО "Челябэнергосбыт</t>
  </si>
  <si>
    <t xml:space="preserve">                    Год раскрытия информации: 2017 год</t>
  </si>
  <si>
    <t>Утвержденные плановые значения показателей приведены</t>
  </si>
  <si>
    <t xml:space="preserve"> в соответствии с Постановлением Министерства тарифного регулирования и энергетики Челябинской области от 27.10.2016 №47/1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</si>
  <si>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</si>
  <si>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</si>
  <si>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</si>
  <si>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</si>
  <si>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</si>
  <si>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</si>
  <si>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</si>
  <si>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</si>
  <si>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Фактический объем финансирования на 01.01.2016 года, млн рублей (с НДС)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</si>
  <si>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</si>
  <si>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</si>
  <si>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</si>
  <si>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Финансирование капитальных вложений в 2016 году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</si>
  <si>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</si>
  <si>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корректировки утвержденного плана</t>
  </si>
  <si>
    <t>Утвержденный план</t>
  </si>
  <si>
    <t>Предложение по корректировке утвержденного плана</t>
  </si>
  <si>
    <t>Итого за период реализации инвестиционной программы</t>
  </si>
  <si>
    <t>Итого за период реализации инвестиционной программы (с учетом предложений по корректировке утвержденного плана)</t>
  </si>
  <si>
    <t xml:space="preserve">Факт </t>
  </si>
  <si>
    <t>2017 года</t>
  </si>
  <si>
    <t>2018 года</t>
  </si>
  <si>
    <t>2019 года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</si>
  <si>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</si>
  <si>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</si>
  <si>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</si>
  <si>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в текущих ценах, млн рублей (с НДС)</t>
  </si>
  <si>
    <t>в прогнозных ценах соответствующих лет, млн рублей (с НДС)</t>
  </si>
  <si>
    <t>План</t>
  </si>
  <si>
    <t>План на 01.01. 2016 года</t>
  </si>
  <si>
    <t>План на 01.01.2017 года</t>
  </si>
  <si>
    <t>Предложение по корректировке утвержденного плана на 01.01.2017 года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</si>
  <si>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</si>
  <si>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</si>
  <si>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</si>
  <si>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</si>
  <si>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</si>
  <si>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Иных источников финансирования</t>
  </si>
  <si>
    <t>16.1.</t>
  </si>
  <si>
    <t>16.2.</t>
  </si>
  <si>
    <t>16.3.</t>
  </si>
  <si>
    <t>16.4.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</si>
  <si>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</si>
  <si>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</si>
  <si>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</si>
  <si>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</si>
  <si>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</si>
  <si>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</si>
  <si>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</si>
  <si>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</si>
  <si>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</si>
  <si>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</si>
  <si>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</si>
  <si>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</si>
  <si>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</si>
  <si>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</si>
  <si>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</si>
  <si>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</si>
  <si>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</si>
  <si>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</si>
  <si>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</si>
  <si>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</si>
  <si>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</si>
  <si>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</si>
  <si>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</si>
  <si>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</si>
  <si>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</si>
  <si>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</si>
  <si>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</si>
  <si>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</si>
  <si>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</si>
  <si>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</si>
  <si>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ВСЕГО по инвестиционной программе, в том числе:</t>
  </si>
  <si>
    <t>-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</si>
  <si>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</si>
  <si>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</si>
  <si>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</si>
  <si>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</si>
  <si>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</si>
  <si>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</si>
  <si>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</si>
  <si>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</si>
  <si>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</si>
  <si>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</si>
  <si>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</si>
  <si>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</si>
  <si>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область</t>
  </si>
  <si>
    <t>1.6.</t>
  </si>
  <si>
    <t>Прочие инвестиционные проекты, всего, в том числе: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</si>
  <si>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</si>
  <si>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H_II.5.1.database.security</t>
  </si>
  <si>
    <t>Н</t>
  </si>
  <si>
    <t>н/д</t>
  </si>
  <si>
    <t>На этапе разработки в 2016 году инвестиционной программы на 2017-2019 годы в концепцию построения системы информационной  безопасности не были включены мероприятия по защите информации при доступе в сеть интернет, так как   по результатам опытной эксплуатации  опытная эксплуатация российских брендов показывала их низкую производительность и качество поддержки, а зарубежные аналоги не удовлетворяли ценовым требованиям . Поэтому в инвестиционную программу 2017 года не было включено устройств подобного типа. В 2017 году ПАО «Челябэнергосбыт» получило положительный опыт эксплуатации  оборудования безопасности «Ideco.На основе этого была  сформирована заявка на внедрение комплексов безопасности отечественного производства.</t>
  </si>
  <si>
    <t>Увеличение ёмкости системы хранения данных</t>
  </si>
  <si>
    <t>I_II.5.2.database.storage</t>
  </si>
  <si>
    <t>В связи с изменением цен на рынке, а так же технологических решений, отсутствует возможность полной реализации проекта в рамках утверждённой суммы.</t>
  </si>
  <si>
    <t>Модернизация системы резервного копирования данных</t>
  </si>
  <si>
    <t>J_II.5.3.database.backup</t>
  </si>
  <si>
    <t>Обновление платформы сайта ЧЭС</t>
  </si>
  <si>
    <t>H_I.2.1.service.website</t>
  </si>
  <si>
    <t>Создание контакт - центра</t>
  </si>
  <si>
    <t>I_I.2.2.service.contact-centre</t>
  </si>
  <si>
    <t>Опыт начавшейся эксплуатации контакт -центра показал, что для качественного обслуживания абонентов необходимо привлечение компетенции инженеров, являющихся сотрудниками того подразделения компании, абонентом которого является звонящий.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предприятия. При этом оснащение участков данным оборудованием не было предусмотрено в утверждённой инвестиционной программе.</t>
  </si>
  <si>
    <t>Модернизация сервиса электронной почты и продление корпоративного лицензионного соглашения с Microsoft</t>
  </si>
  <si>
    <t>I_II.5.5.troubleproof.email</t>
  </si>
  <si>
    <t>Обновление парка вычислительной техники взамен вышедшей из строя</t>
  </si>
  <si>
    <t>H_I.1.2.troubleproof.workstations</t>
  </si>
  <si>
    <t>Повышение отказоустойчивости участков</t>
  </si>
  <si>
    <t>H_II.5.6.troubleproof.regional-centres</t>
  </si>
  <si>
    <t>Модернизация сети передачи данных с участками и филиалами</t>
  </si>
  <si>
    <t>H_II.5.7.troubleproof.network</t>
  </si>
  <si>
    <t>Приобретение серверов для замены вышедшего из строя оборудования</t>
  </si>
  <si>
    <t>H_I.1.3.troubleproof.servers</t>
  </si>
  <si>
    <t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t>
  </si>
  <si>
    <t>Соблюдение требований работы на оптовом рынке электроэнергии и мощности</t>
  </si>
  <si>
    <t>H_II.6.1.ORE.AIISKUE</t>
  </si>
  <si>
    <t>Монтаж пандусов согласно проекту доступности инфраструктура для инвалидов и маломобильных групп населения</t>
  </si>
  <si>
    <t>H_I.2.3.service.availability</t>
  </si>
  <si>
    <t>увелечение проектно-сметной стоиомости</t>
  </si>
  <si>
    <t>Проект расширения расчётно-информационного центра в с. Долгодеревенское по ул. Свердловская, д 1а</t>
  </si>
  <si>
    <t>H_I.2.4.service.customer-centre</t>
  </si>
  <si>
    <t>Система электронного документооборота с сертификатом ФСТЭК</t>
  </si>
  <si>
    <t>H_II.6.2.electronic_documents</t>
  </si>
  <si>
    <t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t>
  </si>
  <si>
    <t>Реконструкция входных групп для инвалидов и малоподвижных групп населения</t>
  </si>
  <si>
    <t>H_I.2.5.service.availability2</t>
  </si>
  <si>
    <t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t>
  </si>
  <si>
    <t>Проект обеспечения функционирования системы биллинга (Oracle Exadata)</t>
  </si>
  <si>
    <t>H_II.5.4.billing.exadata</t>
  </si>
  <si>
    <t>Установка кондиционеров во фронт-офисах (залах приёма клиентов)</t>
  </si>
  <si>
    <t>H_I.2.6.service.conditions</t>
  </si>
  <si>
    <t>При разработке инвестиционной программы на 2017-2019 г.г. Не была учтена необходимость установки кондиционеров в помещения фронт-офисов Общества. При этом в летнее время года температура в данных помещениях достигает 40 градусов, что не соответствует требованиям САНПИНов при реализации услуг гражданам</t>
  </si>
  <si>
    <t>Приложение N 3</t>
  </si>
  <si>
    <t xml:space="preserve">                Форма 3. План освоения капитальных вложений</t>
  </si>
  <si>
    <t xml:space="preserve">         Инвестиционная программа ПАО "Челябэнергосбыт"</t>
  </si>
  <si>
    <t xml:space="preserve">           Утвержденные плановые значения показателей приведены</t>
  </si>
  <si>
    <t xml:space="preserve">     в соответствии с Постановлением Министерства тарифного регулирования и энергетики Челябинской области от 27.10.2016 №47/1</t>
  </si>
  <si>
    <t>Наименование инвестиционного проекте (группы инвестиционных проектов)</t>
  </si>
  <si>
    <t>Год окончания реализации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</si>
  <si>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</si>
  <si>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Фактический объем освоения капитальных вложений на 01.01.2014 года, млн рублей (без НДС)</t>
  </si>
  <si>
    <t>Оценка полной стоимости в прогнозных ценах соответствующих лет, млн рублей (без НДС)</t>
  </si>
  <si>
    <t>Остаток освоения капитальных вложений, млн рублей (без НДС)</t>
  </si>
  <si>
    <t>Освоение капитальных вложений 2016 года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</si>
  <si>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(без НДС)</t>
  </si>
  <si>
    <t>План на 01.01.2016 года</t>
  </si>
  <si>
    <t>На 01.01.2017</t>
  </si>
  <si>
    <t>Предложение по корректировке утвержденного плана на 01.01.2017 год</t>
  </si>
  <si>
    <t>2017 год</t>
  </si>
  <si>
    <t>Итого за период реализации инвестиционной программы (план)</t>
  </si>
  <si>
    <t>Итого за период реализации инвестиционной Программы 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</si>
  <si>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</si>
  <si>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</si>
  <si>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</si>
  <si>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</si>
  <si>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</si>
  <si>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</si>
  <si>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</si>
  <si>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</si>
  <si>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Факт</t>
  </si>
  <si>
    <t>предложение по корректировке утвержденного плана</t>
  </si>
  <si>
    <t>29.1.</t>
  </si>
  <si>
    <t>29.2</t>
  </si>
  <si>
    <t>29.3.</t>
  </si>
  <si>
    <t>29.4.</t>
  </si>
  <si>
    <t>29.5.</t>
  </si>
  <si>
    <t>29.6.</t>
  </si>
  <si>
    <t>увеличение проектно-сметной стоимости</t>
  </si>
  <si>
    <t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приобретении дополнительного оборудования. Ранее инвестиционная программа не предусматривала такого проекта в связи с отсутствием требований законодательства.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</si>
</sst>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43" fontId="2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/>
    <xf numFmtId="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/>
    <xf numFmtId="4" fontId="1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43" fontId="1" fillId="0" borderId="0" xfId="0" applyNumberFormat="1" applyFont="1"/>
  </cellXfs>
  <cellStyles count="1">
    <cellStyle name="Обычный" xfId="0" builtinId="0"/>
  </cellStyles>
  <dxfs count="3"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&#1055;&#1077;&#1088;&#1077;&#1095;&#1077;&#1085;&#1100;%20&#1048;&#1055;_18_&#1089;%20&#1085;&#1077;&#1086;&#1073;&#1093;&#1086;&#1076;&#1080;&#1084;&#1099;&#1084;&#1080;%20&#1076;&#1086;&#1082;&#1091;&#1084;&#1077;&#1085;&#1090;&#1072;&#1084;&#1080;_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1">
          <cell r="M11">
            <v>52067.85338983051</v>
          </cell>
        </row>
        <row r="22">
          <cell r="M22">
            <v>930.55</v>
          </cell>
        </row>
        <row r="24">
          <cell r="M24">
            <v>2316.364</v>
          </cell>
        </row>
        <row r="31">
          <cell r="M31">
            <v>19258.525423728817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7"/>
  <sheetViews>
    <sheetView tabSelected="1" zoomScale="55" zoomScaleNormal="55" workbookViewId="0">
      <selection activeCell="X20" sqref="X20"/>
    </sheetView>
  </sheetViews>
  <sheetFormatPr defaultRowHeight="12.75" outlineLevelRow="1" outlineLevelCol="1" x14ac:dyDescent="0.2"/>
  <cols>
    <col min="1" max="1" width="19.85546875" style="2" customWidth="1"/>
    <col min="2" max="2" width="23.5703125" style="5" customWidth="1"/>
    <col min="3" max="3" width="18.140625" style="6" customWidth="1"/>
    <col min="4" max="4" width="18.42578125" style="2" customWidth="1"/>
    <col min="5" max="7" width="9.140625" style="2"/>
    <col min="8" max="13" width="9.140625" style="2" customWidth="1" outlineLevel="1"/>
    <col min="14" max="14" width="9.140625" style="2" customWidth="1"/>
    <col min="15" max="15" width="11.140625" style="2" customWidth="1"/>
    <col min="16" max="17" width="9.140625" style="2" customWidth="1"/>
    <col min="18" max="18" width="12" style="2" customWidth="1"/>
    <col min="19" max="19" width="12.140625" style="2" customWidth="1"/>
    <col min="20" max="22" width="9.140625" style="2"/>
    <col min="23" max="23" width="10.7109375" style="2" customWidth="1"/>
    <col min="24" max="24" width="9.140625" style="2"/>
    <col min="25" max="34" width="9.140625" style="2" customWidth="1" outlineLevel="1"/>
    <col min="35" max="35" width="9.140625" style="2"/>
    <col min="36" max="39" width="9.140625" style="2" customWidth="1" outlineLevel="1"/>
    <col min="40" max="40" width="9.140625" style="2"/>
    <col min="41" max="41" width="12.140625" style="2" customWidth="1" outlineLevel="1"/>
    <col min="42" max="44" width="9.140625" style="2" customWidth="1" outlineLevel="1"/>
    <col min="45" max="45" width="9.140625" style="2"/>
    <col min="46" max="49" width="9.140625" style="2" customWidth="1" outlineLevel="1"/>
    <col min="50" max="50" width="11" style="2" bestFit="1" customWidth="1"/>
    <col min="51" max="54" width="9.140625" style="2" customWidth="1" outlineLevel="1"/>
    <col min="55" max="55" width="9.140625" style="2"/>
    <col min="56" max="59" width="9.140625" style="2" customWidth="1" outlineLevel="1"/>
    <col min="60" max="60" width="9.140625" style="2"/>
    <col min="61" max="64" width="9.140625" style="2" customWidth="1" outlineLevel="1"/>
    <col min="65" max="65" width="9.140625" style="2"/>
    <col min="66" max="69" width="9.140625" style="2" customWidth="1" outlineLevel="1"/>
    <col min="70" max="70" width="9.140625" style="2"/>
    <col min="71" max="74" width="9.140625" style="2" customWidth="1" outlineLevel="1"/>
    <col min="75" max="75" width="41.85546875" style="2" customWidth="1"/>
    <col min="76" max="16384" width="9.140625" style="2"/>
  </cols>
  <sheetData>
    <row r="1" spans="1:75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x14ac:dyDescent="0.2">
      <c r="A4" s="4"/>
    </row>
    <row r="5" spans="1:75" x14ac:dyDescent="0.2">
      <c r="A5" s="7" t="s">
        <v>3</v>
      </c>
    </row>
    <row r="6" spans="1:75" x14ac:dyDescent="0.2">
      <c r="A6" s="7" t="s">
        <v>4</v>
      </c>
    </row>
    <row r="7" spans="1:75" x14ac:dyDescent="0.2">
      <c r="A7" s="4"/>
    </row>
    <row r="8" spans="1:75" x14ac:dyDescent="0.2">
      <c r="A8" s="4" t="s">
        <v>5</v>
      </c>
    </row>
    <row r="9" spans="1:75" x14ac:dyDescent="0.2">
      <c r="A9" s="4"/>
    </row>
    <row r="10" spans="1:75" x14ac:dyDescent="0.2">
      <c r="A10" s="4" t="s">
        <v>6</v>
      </c>
    </row>
    <row r="11" spans="1:75" x14ac:dyDescent="0.2">
      <c r="A11" s="4"/>
    </row>
    <row r="12" spans="1:75" x14ac:dyDescent="0.2">
      <c r="A12" s="4" t="s">
        <v>7</v>
      </c>
    </row>
    <row r="13" spans="1:75" x14ac:dyDescent="0.2">
      <c r="A13" s="4" t="s">
        <v>8</v>
      </c>
    </row>
    <row r="14" spans="1:75" x14ac:dyDescent="0.2">
      <c r="A14" s="4"/>
    </row>
    <row r="15" spans="1:75" ht="25.5" customHeight="1" x14ac:dyDescent="0.2">
      <c r="A15" s="8" t="s">
        <v>9</v>
      </c>
      <c r="B15" s="8" t="s">
        <v>10</v>
      </c>
      <c r="C15" s="8" t="s">
        <v>11</v>
      </c>
      <c r="D15" s="8" t="s">
        <v>12</v>
      </c>
      <c r="E15" s="8" t="s">
        <v>13</v>
      </c>
      <c r="F15" s="8" t="s">
        <v>14</v>
      </c>
      <c r="G15" s="8"/>
      <c r="H15" s="8" t="s">
        <v>15</v>
      </c>
      <c r="I15" s="8"/>
      <c r="J15" s="8"/>
      <c r="K15" s="8"/>
      <c r="L15" s="8"/>
      <c r="M15" s="8"/>
      <c r="N15" s="8" t="s">
        <v>16</v>
      </c>
      <c r="O15" s="8" t="s">
        <v>17</v>
      </c>
      <c r="P15" s="8" t="s">
        <v>18</v>
      </c>
      <c r="Q15" s="8"/>
      <c r="R15" s="8"/>
      <c r="S15" s="8"/>
      <c r="T15" s="8" t="s">
        <v>19</v>
      </c>
      <c r="U15" s="8"/>
      <c r="V15" s="8" t="s">
        <v>20</v>
      </c>
      <c r="W15" s="8"/>
      <c r="X15" s="8"/>
      <c r="Y15" s="8" t="s">
        <v>21</v>
      </c>
      <c r="Z15" s="8"/>
      <c r="AA15" s="8"/>
      <c r="AB15" s="8"/>
      <c r="AC15" s="8"/>
      <c r="AD15" s="8"/>
      <c r="AE15" s="8"/>
      <c r="AF15" s="8"/>
      <c r="AG15" s="8"/>
      <c r="AH15" s="8"/>
      <c r="AI15" s="9" t="s">
        <v>22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8" t="s">
        <v>23</v>
      </c>
    </row>
    <row r="16" spans="1:75" ht="47.2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24</v>
      </c>
      <c r="AJ16" s="8"/>
      <c r="AK16" s="8"/>
      <c r="AL16" s="8"/>
      <c r="AM16" s="8"/>
      <c r="AN16" s="8" t="s">
        <v>25</v>
      </c>
      <c r="AO16" s="8"/>
      <c r="AP16" s="8"/>
      <c r="AQ16" s="8"/>
      <c r="AR16" s="8"/>
      <c r="AS16" s="8" t="s">
        <v>24</v>
      </c>
      <c r="AT16" s="8"/>
      <c r="AU16" s="8"/>
      <c r="AV16" s="8"/>
      <c r="AW16" s="8"/>
      <c r="AX16" s="8" t="s">
        <v>25</v>
      </c>
      <c r="AY16" s="8"/>
      <c r="AZ16" s="8"/>
      <c r="BA16" s="8"/>
      <c r="BB16" s="8"/>
      <c r="BC16" s="8" t="s">
        <v>24</v>
      </c>
      <c r="BD16" s="8"/>
      <c r="BE16" s="8"/>
      <c r="BF16" s="8"/>
      <c r="BG16" s="8"/>
      <c r="BH16" s="8" t="s">
        <v>25</v>
      </c>
      <c r="BI16" s="8"/>
      <c r="BJ16" s="8"/>
      <c r="BK16" s="8"/>
      <c r="BL16" s="8"/>
      <c r="BM16" s="8" t="s">
        <v>26</v>
      </c>
      <c r="BN16" s="8"/>
      <c r="BO16" s="8"/>
      <c r="BP16" s="8"/>
      <c r="BQ16" s="8"/>
      <c r="BR16" s="8" t="s">
        <v>27</v>
      </c>
      <c r="BS16" s="8"/>
      <c r="BT16" s="8"/>
      <c r="BU16" s="8"/>
      <c r="BV16" s="8"/>
      <c r="BW16" s="8"/>
    </row>
    <row r="17" spans="1:77" ht="44.25" customHeight="1" x14ac:dyDescent="0.2">
      <c r="A17" s="8"/>
      <c r="B17" s="8"/>
      <c r="C17" s="8"/>
      <c r="D17" s="8"/>
      <c r="E17" s="8"/>
      <c r="F17" s="8"/>
      <c r="G17" s="8"/>
      <c r="H17" s="8" t="s">
        <v>24</v>
      </c>
      <c r="I17" s="8"/>
      <c r="J17" s="8"/>
      <c r="K17" s="8" t="s">
        <v>25</v>
      </c>
      <c r="L17" s="8"/>
      <c r="M17" s="8"/>
      <c r="N17" s="8"/>
      <c r="O17" s="8"/>
      <c r="P17" s="8" t="s">
        <v>24</v>
      </c>
      <c r="Q17" s="8"/>
      <c r="R17" s="8" t="s">
        <v>25</v>
      </c>
      <c r="S17" s="8"/>
      <c r="T17" s="8"/>
      <c r="U17" s="8"/>
      <c r="V17" s="8"/>
      <c r="W17" s="8"/>
      <c r="X17" s="8"/>
      <c r="Y17" s="8" t="s">
        <v>24</v>
      </c>
      <c r="Z17" s="8"/>
      <c r="AA17" s="8"/>
      <c r="AB17" s="8"/>
      <c r="AC17" s="8"/>
      <c r="AD17" s="9" t="s">
        <v>28</v>
      </c>
      <c r="AE17" s="9"/>
      <c r="AF17" s="9"/>
      <c r="AG17" s="9"/>
      <c r="AH17" s="9"/>
      <c r="AI17" s="8" t="s">
        <v>29</v>
      </c>
      <c r="AJ17" s="8"/>
      <c r="AK17" s="8"/>
      <c r="AL17" s="8"/>
      <c r="AM17" s="8"/>
      <c r="AN17" s="8" t="s">
        <v>29</v>
      </c>
      <c r="AO17" s="8"/>
      <c r="AP17" s="8"/>
      <c r="AQ17" s="8"/>
      <c r="AR17" s="8"/>
      <c r="AS17" s="8" t="s">
        <v>30</v>
      </c>
      <c r="AT17" s="8"/>
      <c r="AU17" s="8"/>
      <c r="AV17" s="8"/>
      <c r="AW17" s="8"/>
      <c r="AX17" s="8" t="s">
        <v>30</v>
      </c>
      <c r="AY17" s="8"/>
      <c r="AZ17" s="8"/>
      <c r="BA17" s="8"/>
      <c r="BB17" s="8"/>
      <c r="BC17" s="8" t="s">
        <v>31</v>
      </c>
      <c r="BD17" s="8"/>
      <c r="BE17" s="8"/>
      <c r="BF17" s="8"/>
      <c r="BG17" s="8"/>
      <c r="BH17" s="8" t="s">
        <v>31</v>
      </c>
      <c r="BI17" s="8"/>
      <c r="BJ17" s="8"/>
      <c r="BK17" s="8"/>
      <c r="BL17" s="8"/>
      <c r="BM17" s="8" t="s">
        <v>24</v>
      </c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7" ht="190.5" customHeight="1" x14ac:dyDescent="0.2">
      <c r="A18" s="8"/>
      <c r="B18" s="8"/>
      <c r="C18" s="8"/>
      <c r="D18" s="8"/>
      <c r="E18" s="8"/>
      <c r="F18" s="10" t="s">
        <v>24</v>
      </c>
      <c r="G18" s="10" t="s">
        <v>25</v>
      </c>
      <c r="H18" s="10" t="s">
        <v>32</v>
      </c>
      <c r="I18" s="10" t="s">
        <v>33</v>
      </c>
      <c r="J18" s="10" t="s">
        <v>34</v>
      </c>
      <c r="K18" s="10" t="s">
        <v>32</v>
      </c>
      <c r="L18" s="10" t="s">
        <v>33</v>
      </c>
      <c r="M18" s="10" t="s">
        <v>34</v>
      </c>
      <c r="N18" s="8"/>
      <c r="O18" s="8"/>
      <c r="P18" s="10" t="s">
        <v>35</v>
      </c>
      <c r="Q18" s="10" t="s">
        <v>36</v>
      </c>
      <c r="R18" s="10" t="s">
        <v>35</v>
      </c>
      <c r="S18" s="10" t="s">
        <v>36</v>
      </c>
      <c r="T18" s="10" t="s">
        <v>37</v>
      </c>
      <c r="U18" s="10" t="s">
        <v>25</v>
      </c>
      <c r="V18" s="10" t="s">
        <v>38</v>
      </c>
      <c r="W18" s="10" t="s">
        <v>39</v>
      </c>
      <c r="X18" s="10" t="s">
        <v>40</v>
      </c>
      <c r="Y18" s="10" t="s">
        <v>41</v>
      </c>
      <c r="Z18" s="10" t="s">
        <v>42</v>
      </c>
      <c r="AA18" s="10" t="s">
        <v>43</v>
      </c>
      <c r="AB18" s="10" t="s">
        <v>44</v>
      </c>
      <c r="AC18" s="10" t="s">
        <v>45</v>
      </c>
      <c r="AD18" s="10" t="s">
        <v>41</v>
      </c>
      <c r="AE18" s="10" t="s">
        <v>42</v>
      </c>
      <c r="AF18" s="10" t="s">
        <v>43</v>
      </c>
      <c r="AG18" s="10" t="s">
        <v>44</v>
      </c>
      <c r="AH18" s="10" t="s">
        <v>45</v>
      </c>
      <c r="AI18" s="10" t="s">
        <v>41</v>
      </c>
      <c r="AJ18" s="10" t="s">
        <v>42</v>
      </c>
      <c r="AK18" s="10" t="s">
        <v>43</v>
      </c>
      <c r="AL18" s="10" t="s">
        <v>44</v>
      </c>
      <c r="AM18" s="10" t="s">
        <v>45</v>
      </c>
      <c r="AN18" s="10" t="s">
        <v>41</v>
      </c>
      <c r="AO18" s="10" t="s">
        <v>42</v>
      </c>
      <c r="AP18" s="10" t="s">
        <v>43</v>
      </c>
      <c r="AQ18" s="10" t="s">
        <v>44</v>
      </c>
      <c r="AR18" s="10" t="s">
        <v>45</v>
      </c>
      <c r="AS18" s="10" t="s">
        <v>41</v>
      </c>
      <c r="AT18" s="10" t="s">
        <v>42</v>
      </c>
      <c r="AU18" s="10" t="s">
        <v>43</v>
      </c>
      <c r="AV18" s="10" t="s">
        <v>44</v>
      </c>
      <c r="AW18" s="10" t="s">
        <v>45</v>
      </c>
      <c r="AX18" s="10" t="s">
        <v>41</v>
      </c>
      <c r="AY18" s="10" t="s">
        <v>42</v>
      </c>
      <c r="AZ18" s="10" t="s">
        <v>43</v>
      </c>
      <c r="BA18" s="10" t="s">
        <v>44</v>
      </c>
      <c r="BB18" s="10" t="s">
        <v>45</v>
      </c>
      <c r="BC18" s="10" t="s">
        <v>41</v>
      </c>
      <c r="BD18" s="10" t="s">
        <v>42</v>
      </c>
      <c r="BE18" s="10" t="s">
        <v>43</v>
      </c>
      <c r="BF18" s="10" t="s">
        <v>44</v>
      </c>
      <c r="BG18" s="10" t="s">
        <v>46</v>
      </c>
      <c r="BH18" s="10" t="s">
        <v>41</v>
      </c>
      <c r="BI18" s="10" t="s">
        <v>42</v>
      </c>
      <c r="BJ18" s="10" t="s">
        <v>43</v>
      </c>
      <c r="BK18" s="10" t="s">
        <v>44</v>
      </c>
      <c r="BL18" s="10" t="s">
        <v>45</v>
      </c>
      <c r="BM18" s="10" t="s">
        <v>41</v>
      </c>
      <c r="BN18" s="10" t="s">
        <v>42</v>
      </c>
      <c r="BO18" s="10" t="s">
        <v>43</v>
      </c>
      <c r="BP18" s="10" t="s">
        <v>44</v>
      </c>
      <c r="BQ18" s="10" t="s">
        <v>45</v>
      </c>
      <c r="BR18" s="10" t="s">
        <v>41</v>
      </c>
      <c r="BS18" s="10" t="s">
        <v>42</v>
      </c>
      <c r="BT18" s="10" t="s">
        <v>43</v>
      </c>
      <c r="BU18" s="10" t="s">
        <v>44</v>
      </c>
      <c r="BV18" s="10" t="s">
        <v>45</v>
      </c>
      <c r="BW18" s="8"/>
    </row>
    <row r="19" spans="1:77" x14ac:dyDescent="0.2">
      <c r="A19" s="11">
        <v>1</v>
      </c>
      <c r="B19" s="11">
        <v>2</v>
      </c>
      <c r="C19" s="10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2" t="s">
        <v>47</v>
      </c>
      <c r="Q19" s="12" t="s">
        <v>48</v>
      </c>
      <c r="R19" s="12" t="s">
        <v>49</v>
      </c>
      <c r="S19" s="12" t="s">
        <v>50</v>
      </c>
      <c r="T19" s="11">
        <v>17</v>
      </c>
      <c r="U19" s="11">
        <v>18</v>
      </c>
      <c r="V19" s="11">
        <v>19</v>
      </c>
      <c r="W19" s="11">
        <v>20</v>
      </c>
      <c r="X19" s="11">
        <v>21</v>
      </c>
      <c r="Y19" s="11">
        <v>22</v>
      </c>
      <c r="Z19" s="11">
        <v>23</v>
      </c>
      <c r="AA19" s="11">
        <v>24</v>
      </c>
      <c r="AB19" s="11">
        <v>25</v>
      </c>
      <c r="AC19" s="11">
        <v>26</v>
      </c>
      <c r="AD19" s="11">
        <v>27</v>
      </c>
      <c r="AE19" s="11">
        <v>28</v>
      </c>
      <c r="AF19" s="11">
        <v>29</v>
      </c>
      <c r="AG19" s="11">
        <v>30</v>
      </c>
      <c r="AH19" s="11">
        <v>31</v>
      </c>
      <c r="AI19" s="11" t="s">
        <v>51</v>
      </c>
      <c r="AJ19" s="11" t="s">
        <v>52</v>
      </c>
      <c r="AK19" s="11" t="s">
        <v>53</v>
      </c>
      <c r="AL19" s="11" t="s">
        <v>54</v>
      </c>
      <c r="AM19" s="11" t="s">
        <v>55</v>
      </c>
      <c r="AN19" s="11" t="s">
        <v>56</v>
      </c>
      <c r="AO19" s="11" t="s">
        <v>57</v>
      </c>
      <c r="AP19" s="11" t="s">
        <v>58</v>
      </c>
      <c r="AQ19" s="11" t="s">
        <v>59</v>
      </c>
      <c r="AR19" s="11" t="s">
        <v>60</v>
      </c>
      <c r="AS19" s="11" t="s">
        <v>61</v>
      </c>
      <c r="AT19" s="11" t="s">
        <v>62</v>
      </c>
      <c r="AU19" s="11" t="s">
        <v>63</v>
      </c>
      <c r="AV19" s="11" t="s">
        <v>64</v>
      </c>
      <c r="AW19" s="11" t="s">
        <v>65</v>
      </c>
      <c r="AX19" s="11" t="s">
        <v>66</v>
      </c>
      <c r="AY19" s="11" t="s">
        <v>67</v>
      </c>
      <c r="AZ19" s="11" t="s">
        <v>68</v>
      </c>
      <c r="BA19" s="11" t="s">
        <v>69</v>
      </c>
      <c r="BB19" s="11" t="s">
        <v>70</v>
      </c>
      <c r="BC19" s="11" t="s">
        <v>71</v>
      </c>
      <c r="BD19" s="11" t="s">
        <v>72</v>
      </c>
      <c r="BE19" s="11" t="s">
        <v>73</v>
      </c>
      <c r="BF19" s="11" t="s">
        <v>74</v>
      </c>
      <c r="BG19" s="11" t="s">
        <v>75</v>
      </c>
      <c r="BH19" s="11" t="s">
        <v>76</v>
      </c>
      <c r="BI19" s="11" t="s">
        <v>77</v>
      </c>
      <c r="BJ19" s="11" t="s">
        <v>78</v>
      </c>
      <c r="BK19" s="11" t="s">
        <v>79</v>
      </c>
      <c r="BL19" s="11" t="s">
        <v>80</v>
      </c>
      <c r="BM19" s="11">
        <v>33</v>
      </c>
      <c r="BN19" s="11">
        <v>34</v>
      </c>
      <c r="BO19" s="11">
        <v>35</v>
      </c>
      <c r="BP19" s="11">
        <v>36</v>
      </c>
      <c r="BQ19" s="11">
        <v>37</v>
      </c>
      <c r="BR19" s="11">
        <v>38</v>
      </c>
      <c r="BS19" s="11">
        <v>39</v>
      </c>
      <c r="BT19" s="11">
        <v>40</v>
      </c>
      <c r="BU19" s="11">
        <v>41</v>
      </c>
      <c r="BV19" s="11">
        <v>42</v>
      </c>
      <c r="BW19" s="11">
        <v>43</v>
      </c>
    </row>
    <row r="20" spans="1:77" s="18" customFormat="1" ht="55.5" customHeight="1" x14ac:dyDescent="0.2">
      <c r="A20" s="13">
        <v>0</v>
      </c>
      <c r="B20" s="14" t="s">
        <v>81</v>
      </c>
      <c r="C20" s="15" t="s">
        <v>82</v>
      </c>
      <c r="D20" s="13" t="s">
        <v>82</v>
      </c>
      <c r="E20" s="13">
        <v>2017</v>
      </c>
      <c r="F20" s="13">
        <v>2019</v>
      </c>
      <c r="G20" s="13">
        <f>F20</f>
        <v>2019</v>
      </c>
      <c r="H20" s="13" t="s">
        <v>82</v>
      </c>
      <c r="I20" s="13" t="s">
        <v>82</v>
      </c>
      <c r="J20" s="13" t="s">
        <v>82</v>
      </c>
      <c r="K20" s="13" t="s">
        <v>82</v>
      </c>
      <c r="L20" s="13" t="s">
        <v>82</v>
      </c>
      <c r="M20" s="13" t="s">
        <v>82</v>
      </c>
      <c r="N20" s="13"/>
      <c r="O20" s="13"/>
      <c r="P20" s="16"/>
      <c r="Q20" s="16"/>
      <c r="R20" s="16"/>
      <c r="S20" s="16"/>
      <c r="T20" s="17">
        <f>SUM(T29:T45)</f>
        <v>240.76000553999998</v>
      </c>
      <c r="U20" s="17">
        <f>SUM(U29:U45)</f>
        <v>607.86128925131868</v>
      </c>
      <c r="V20" s="17">
        <f t="shared" ref="V20:BV35" si="0">SUM(V29:V45)</f>
        <v>0</v>
      </c>
      <c r="W20" s="17">
        <f t="shared" si="0"/>
        <v>240.76000553999998</v>
      </c>
      <c r="X20" s="17">
        <f t="shared" si="0"/>
        <v>607.86128925131868</v>
      </c>
      <c r="Y20" s="17">
        <f t="shared" si="0"/>
        <v>0</v>
      </c>
      <c r="Z20" s="17">
        <f t="shared" si="0"/>
        <v>0</v>
      </c>
      <c r="AA20" s="17">
        <f t="shared" si="0"/>
        <v>0</v>
      </c>
      <c r="AB20" s="17">
        <f t="shared" si="0"/>
        <v>0</v>
      </c>
      <c r="AC20" s="17">
        <f t="shared" si="0"/>
        <v>0</v>
      </c>
      <c r="AD20" s="17">
        <f t="shared" si="0"/>
        <v>0</v>
      </c>
      <c r="AE20" s="17">
        <f t="shared" si="0"/>
        <v>0</v>
      </c>
      <c r="AF20" s="17">
        <f t="shared" si="0"/>
        <v>0</v>
      </c>
      <c r="AG20" s="17">
        <f t="shared" si="0"/>
        <v>0</v>
      </c>
      <c r="AH20" s="17">
        <f t="shared" si="0"/>
        <v>0</v>
      </c>
      <c r="AI20" s="17">
        <f t="shared" si="0"/>
        <v>190.00000019760003</v>
      </c>
      <c r="AJ20" s="17">
        <f t="shared" si="0"/>
        <v>0</v>
      </c>
      <c r="AK20" s="17">
        <v>0</v>
      </c>
      <c r="AL20" s="17">
        <f t="shared" si="0"/>
        <v>190.00000019760003</v>
      </c>
      <c r="AM20" s="17">
        <f t="shared" si="0"/>
        <v>0</v>
      </c>
      <c r="AN20" s="17">
        <f t="shared" si="0"/>
        <v>190.00000019760003</v>
      </c>
      <c r="AO20" s="17">
        <f t="shared" si="0"/>
        <v>0</v>
      </c>
      <c r="AP20" s="17">
        <f t="shared" si="0"/>
        <v>0</v>
      </c>
      <c r="AQ20" s="17">
        <f t="shared" si="0"/>
        <v>190.00000019760003</v>
      </c>
      <c r="AR20" s="17">
        <f t="shared" ref="AR20:AR41" si="1">SUM(AR21:AR37)</f>
        <v>0</v>
      </c>
      <c r="AS20" s="17">
        <f t="shared" si="0"/>
        <v>25.380002741999999</v>
      </c>
      <c r="AT20" s="17">
        <f t="shared" si="0"/>
        <v>0</v>
      </c>
      <c r="AU20" s="17">
        <f t="shared" si="0"/>
        <v>0</v>
      </c>
      <c r="AV20" s="17">
        <f t="shared" si="0"/>
        <v>25.380002741999999</v>
      </c>
      <c r="AW20" s="17">
        <f t="shared" si="0"/>
        <v>0</v>
      </c>
      <c r="AX20" s="17">
        <f t="shared" si="0"/>
        <v>392.48128645331866</v>
      </c>
      <c r="AY20" s="17">
        <f t="shared" si="0"/>
        <v>0</v>
      </c>
      <c r="AZ20" s="17">
        <f t="shared" si="0"/>
        <v>0</v>
      </c>
      <c r="BA20" s="17">
        <f t="shared" si="0"/>
        <v>376.22576757000002</v>
      </c>
      <c r="BB20" s="17">
        <f t="shared" si="0"/>
        <v>0</v>
      </c>
      <c r="BC20" s="17">
        <f t="shared" si="0"/>
        <v>25.380002600399994</v>
      </c>
      <c r="BD20" s="17">
        <f t="shared" si="0"/>
        <v>0</v>
      </c>
      <c r="BE20" s="17">
        <f t="shared" si="0"/>
        <v>0</v>
      </c>
      <c r="BF20" s="17">
        <f t="shared" si="0"/>
        <v>25.380002600399994</v>
      </c>
      <c r="BG20" s="17">
        <f t="shared" si="0"/>
        <v>0</v>
      </c>
      <c r="BH20" s="17">
        <f t="shared" si="0"/>
        <v>25.380002600399994</v>
      </c>
      <c r="BI20" s="17">
        <f t="shared" si="0"/>
        <v>0</v>
      </c>
      <c r="BJ20" s="17">
        <f t="shared" si="0"/>
        <v>0</v>
      </c>
      <c r="BK20" s="17">
        <f t="shared" si="0"/>
        <v>25.380002600399994</v>
      </c>
      <c r="BL20" s="17">
        <f t="shared" si="0"/>
        <v>0</v>
      </c>
      <c r="BM20" s="17">
        <f t="shared" si="0"/>
        <v>240.76000553999998</v>
      </c>
      <c r="BN20" s="17">
        <f t="shared" si="0"/>
        <v>0</v>
      </c>
      <c r="BO20" s="17">
        <f t="shared" si="0"/>
        <v>0</v>
      </c>
      <c r="BP20" s="17">
        <f t="shared" si="0"/>
        <v>240.76000553999998</v>
      </c>
      <c r="BQ20" s="17">
        <f t="shared" si="0"/>
        <v>0</v>
      </c>
      <c r="BR20" s="17">
        <f t="shared" si="0"/>
        <v>607.86128925131868</v>
      </c>
      <c r="BS20" s="17">
        <f t="shared" si="0"/>
        <v>0</v>
      </c>
      <c r="BT20" s="17">
        <f t="shared" si="0"/>
        <v>0</v>
      </c>
      <c r="BU20" s="17">
        <f t="shared" si="0"/>
        <v>607.86128925131868</v>
      </c>
      <c r="BV20" s="17">
        <f t="shared" si="0"/>
        <v>0</v>
      </c>
      <c r="BW20" s="17" t="s">
        <v>82</v>
      </c>
      <c r="BY20" s="19"/>
    </row>
    <row r="21" spans="1:77" ht="25.5" hidden="1" outlineLevel="1" x14ac:dyDescent="0.2">
      <c r="A21" s="11" t="s">
        <v>83</v>
      </c>
      <c r="B21" s="20" t="s">
        <v>84</v>
      </c>
      <c r="C21" s="10" t="s">
        <v>82</v>
      </c>
      <c r="D21" s="11" t="s">
        <v>82</v>
      </c>
      <c r="E21" s="11" t="s">
        <v>82</v>
      </c>
      <c r="F21" s="11" t="s">
        <v>82</v>
      </c>
      <c r="G21" s="11" t="s">
        <v>82</v>
      </c>
      <c r="H21" s="11" t="s">
        <v>82</v>
      </c>
      <c r="I21" s="11" t="s">
        <v>82</v>
      </c>
      <c r="J21" s="11" t="s">
        <v>82</v>
      </c>
      <c r="K21" s="11" t="s">
        <v>82</v>
      </c>
      <c r="L21" s="11" t="s">
        <v>82</v>
      </c>
      <c r="M21" s="11" t="s">
        <v>82</v>
      </c>
      <c r="N21" s="11" t="s">
        <v>82</v>
      </c>
      <c r="O21" s="11" t="s">
        <v>82</v>
      </c>
      <c r="P21" s="11" t="s">
        <v>82</v>
      </c>
      <c r="Q21" s="11" t="s">
        <v>82</v>
      </c>
      <c r="R21" s="11" t="s">
        <v>82</v>
      </c>
      <c r="S21" s="11" t="s">
        <v>82</v>
      </c>
      <c r="T21" s="21" t="s">
        <v>82</v>
      </c>
      <c r="U21" s="21" t="s">
        <v>82</v>
      </c>
      <c r="V21" s="21" t="s">
        <v>82</v>
      </c>
      <c r="W21" s="21" t="s">
        <v>82</v>
      </c>
      <c r="X21" s="21" t="s">
        <v>82</v>
      </c>
      <c r="Y21" s="21" t="s">
        <v>82</v>
      </c>
      <c r="Z21" s="21" t="s">
        <v>82</v>
      </c>
      <c r="AA21" s="21" t="s">
        <v>82</v>
      </c>
      <c r="AB21" s="21" t="s">
        <v>82</v>
      </c>
      <c r="AC21" s="21" t="s">
        <v>82</v>
      </c>
      <c r="AD21" s="21" t="s">
        <v>82</v>
      </c>
      <c r="AE21" s="21" t="s">
        <v>82</v>
      </c>
      <c r="AF21" s="21" t="s">
        <v>82</v>
      </c>
      <c r="AG21" s="21" t="s">
        <v>82</v>
      </c>
      <c r="AH21" s="21" t="s">
        <v>82</v>
      </c>
      <c r="AI21" s="21" t="s">
        <v>82</v>
      </c>
      <c r="AJ21" s="21" t="s">
        <v>82</v>
      </c>
      <c r="AK21" s="21">
        <v>0</v>
      </c>
      <c r="AL21" s="21" t="s">
        <v>82</v>
      </c>
      <c r="AM21" s="21">
        <f t="shared" si="0"/>
        <v>0</v>
      </c>
      <c r="AN21" s="21" t="s">
        <v>82</v>
      </c>
      <c r="AO21" s="21" t="s">
        <v>82</v>
      </c>
      <c r="AP21" s="21" t="s">
        <v>82</v>
      </c>
      <c r="AQ21" s="21" t="s">
        <v>82</v>
      </c>
      <c r="AR21" s="21">
        <f t="shared" si="1"/>
        <v>0</v>
      </c>
      <c r="AS21" s="21" t="s">
        <v>82</v>
      </c>
      <c r="AT21" s="21" t="s">
        <v>82</v>
      </c>
      <c r="AU21" s="21" t="s">
        <v>82</v>
      </c>
      <c r="AV21" s="21" t="s">
        <v>82</v>
      </c>
      <c r="AW21" s="21" t="s">
        <v>82</v>
      </c>
      <c r="AX21" s="21" t="s">
        <v>82</v>
      </c>
      <c r="AY21" s="21" t="s">
        <v>82</v>
      </c>
      <c r="AZ21" s="21" t="s">
        <v>82</v>
      </c>
      <c r="BA21" s="21" t="s">
        <v>82</v>
      </c>
      <c r="BB21" s="21" t="s">
        <v>82</v>
      </c>
      <c r="BC21" s="21" t="s">
        <v>82</v>
      </c>
      <c r="BD21" s="21" t="s">
        <v>82</v>
      </c>
      <c r="BE21" s="21" t="s">
        <v>82</v>
      </c>
      <c r="BF21" s="21" t="s">
        <v>82</v>
      </c>
      <c r="BG21" s="21" t="s">
        <v>82</v>
      </c>
      <c r="BH21" s="21" t="s">
        <v>82</v>
      </c>
      <c r="BI21" s="21" t="s">
        <v>82</v>
      </c>
      <c r="BJ21" s="21" t="s">
        <v>82</v>
      </c>
      <c r="BK21" s="21" t="s">
        <v>82</v>
      </c>
      <c r="BL21" s="21" t="s">
        <v>82</v>
      </c>
      <c r="BM21" s="21" t="s">
        <v>82</v>
      </c>
      <c r="BN21" s="21" t="s">
        <v>82</v>
      </c>
      <c r="BO21" s="21" t="s">
        <v>82</v>
      </c>
      <c r="BP21" s="21" t="s">
        <v>82</v>
      </c>
      <c r="BQ21" s="21" t="s">
        <v>82</v>
      </c>
      <c r="BR21" s="21" t="s">
        <v>82</v>
      </c>
      <c r="BS21" s="21" t="s">
        <v>82</v>
      </c>
      <c r="BT21" s="21" t="s">
        <v>82</v>
      </c>
      <c r="BU21" s="21" t="s">
        <v>82</v>
      </c>
      <c r="BV21" s="21" t="s">
        <v>82</v>
      </c>
      <c r="BW21" s="21" t="s">
        <v>82</v>
      </c>
    </row>
    <row r="22" spans="1:77" ht="38.25" hidden="1" outlineLevel="1" x14ac:dyDescent="0.2">
      <c r="A22" s="11" t="s">
        <v>85</v>
      </c>
      <c r="B22" s="20" t="s">
        <v>86</v>
      </c>
      <c r="C22" s="10" t="s">
        <v>82</v>
      </c>
      <c r="D22" s="11" t="s">
        <v>82</v>
      </c>
      <c r="E22" s="11" t="s">
        <v>82</v>
      </c>
      <c r="F22" s="11" t="s">
        <v>82</v>
      </c>
      <c r="G22" s="11" t="s">
        <v>82</v>
      </c>
      <c r="H22" s="11" t="s">
        <v>82</v>
      </c>
      <c r="I22" s="11" t="s">
        <v>82</v>
      </c>
      <c r="J22" s="11" t="s">
        <v>82</v>
      </c>
      <c r="K22" s="11" t="s">
        <v>82</v>
      </c>
      <c r="L22" s="11" t="s">
        <v>82</v>
      </c>
      <c r="M22" s="11" t="s">
        <v>82</v>
      </c>
      <c r="N22" s="11" t="s">
        <v>82</v>
      </c>
      <c r="O22" s="11" t="s">
        <v>82</v>
      </c>
      <c r="P22" s="11" t="s">
        <v>82</v>
      </c>
      <c r="Q22" s="11" t="s">
        <v>82</v>
      </c>
      <c r="R22" s="11" t="s">
        <v>82</v>
      </c>
      <c r="S22" s="11" t="s">
        <v>82</v>
      </c>
      <c r="T22" s="21" t="s">
        <v>82</v>
      </c>
      <c r="U22" s="21" t="s">
        <v>82</v>
      </c>
      <c r="V22" s="21" t="s">
        <v>82</v>
      </c>
      <c r="W22" s="21" t="s">
        <v>82</v>
      </c>
      <c r="X22" s="21" t="s">
        <v>82</v>
      </c>
      <c r="Y22" s="21" t="s">
        <v>82</v>
      </c>
      <c r="Z22" s="21" t="s">
        <v>82</v>
      </c>
      <c r="AA22" s="21" t="s">
        <v>82</v>
      </c>
      <c r="AB22" s="21" t="s">
        <v>82</v>
      </c>
      <c r="AC22" s="21" t="s">
        <v>82</v>
      </c>
      <c r="AD22" s="21" t="s">
        <v>82</v>
      </c>
      <c r="AE22" s="21" t="s">
        <v>82</v>
      </c>
      <c r="AF22" s="21" t="s">
        <v>82</v>
      </c>
      <c r="AG22" s="21" t="s">
        <v>82</v>
      </c>
      <c r="AH22" s="21" t="s">
        <v>82</v>
      </c>
      <c r="AI22" s="21" t="s">
        <v>82</v>
      </c>
      <c r="AJ22" s="21" t="s">
        <v>82</v>
      </c>
      <c r="AK22" s="21">
        <v>0</v>
      </c>
      <c r="AL22" s="21" t="s">
        <v>82</v>
      </c>
      <c r="AM22" s="21">
        <f t="shared" si="0"/>
        <v>0</v>
      </c>
      <c r="AN22" s="21" t="s">
        <v>82</v>
      </c>
      <c r="AO22" s="21" t="s">
        <v>82</v>
      </c>
      <c r="AP22" s="21" t="s">
        <v>82</v>
      </c>
      <c r="AQ22" s="21" t="s">
        <v>82</v>
      </c>
      <c r="AR22" s="21">
        <f t="shared" si="1"/>
        <v>0</v>
      </c>
      <c r="AS22" s="21" t="s">
        <v>82</v>
      </c>
      <c r="AT22" s="21" t="s">
        <v>82</v>
      </c>
      <c r="AU22" s="21" t="s">
        <v>82</v>
      </c>
      <c r="AV22" s="21" t="s">
        <v>82</v>
      </c>
      <c r="AW22" s="21" t="s">
        <v>82</v>
      </c>
      <c r="AX22" s="21" t="s">
        <v>82</v>
      </c>
      <c r="AY22" s="21" t="s">
        <v>82</v>
      </c>
      <c r="AZ22" s="21" t="s">
        <v>82</v>
      </c>
      <c r="BA22" s="21" t="s">
        <v>82</v>
      </c>
      <c r="BB22" s="21" t="s">
        <v>82</v>
      </c>
      <c r="BC22" s="21" t="s">
        <v>82</v>
      </c>
      <c r="BD22" s="21" t="s">
        <v>82</v>
      </c>
      <c r="BE22" s="21" t="s">
        <v>82</v>
      </c>
      <c r="BF22" s="21" t="s">
        <v>82</v>
      </c>
      <c r="BG22" s="21" t="s">
        <v>82</v>
      </c>
      <c r="BH22" s="21" t="s">
        <v>82</v>
      </c>
      <c r="BI22" s="21" t="s">
        <v>82</v>
      </c>
      <c r="BJ22" s="21" t="s">
        <v>82</v>
      </c>
      <c r="BK22" s="21" t="s">
        <v>82</v>
      </c>
      <c r="BL22" s="21" t="s">
        <v>82</v>
      </c>
      <c r="BM22" s="21" t="s">
        <v>82</v>
      </c>
      <c r="BN22" s="21" t="s">
        <v>82</v>
      </c>
      <c r="BO22" s="21" t="s">
        <v>82</v>
      </c>
      <c r="BP22" s="21" t="s">
        <v>82</v>
      </c>
      <c r="BQ22" s="21" t="s">
        <v>82</v>
      </c>
      <c r="BR22" s="21" t="s">
        <v>82</v>
      </c>
      <c r="BS22" s="21" t="s">
        <v>82</v>
      </c>
      <c r="BT22" s="21" t="s">
        <v>82</v>
      </c>
      <c r="BU22" s="21" t="s">
        <v>82</v>
      </c>
      <c r="BV22" s="21" t="s">
        <v>82</v>
      </c>
      <c r="BW22" s="21" t="s">
        <v>82</v>
      </c>
    </row>
    <row r="23" spans="1:77" ht="76.5" hidden="1" outlineLevel="1" x14ac:dyDescent="0.2">
      <c r="A23" s="11" t="s">
        <v>87</v>
      </c>
      <c r="B23" s="20" t="s">
        <v>88</v>
      </c>
      <c r="C23" s="10" t="s">
        <v>82</v>
      </c>
      <c r="D23" s="11" t="s">
        <v>82</v>
      </c>
      <c r="E23" s="11" t="s">
        <v>82</v>
      </c>
      <c r="F23" s="11" t="s">
        <v>82</v>
      </c>
      <c r="G23" s="11" t="s">
        <v>82</v>
      </c>
      <c r="H23" s="11" t="s">
        <v>82</v>
      </c>
      <c r="I23" s="11" t="s">
        <v>82</v>
      </c>
      <c r="J23" s="11" t="s">
        <v>82</v>
      </c>
      <c r="K23" s="11" t="s">
        <v>82</v>
      </c>
      <c r="L23" s="11" t="s">
        <v>82</v>
      </c>
      <c r="M23" s="11" t="s">
        <v>82</v>
      </c>
      <c r="N23" s="11" t="s">
        <v>82</v>
      </c>
      <c r="O23" s="11" t="s">
        <v>82</v>
      </c>
      <c r="P23" s="11" t="s">
        <v>82</v>
      </c>
      <c r="Q23" s="11" t="s">
        <v>82</v>
      </c>
      <c r="R23" s="11" t="s">
        <v>82</v>
      </c>
      <c r="S23" s="11" t="s">
        <v>82</v>
      </c>
      <c r="T23" s="21" t="s">
        <v>82</v>
      </c>
      <c r="U23" s="21" t="s">
        <v>82</v>
      </c>
      <c r="V23" s="21" t="s">
        <v>82</v>
      </c>
      <c r="W23" s="21" t="s">
        <v>82</v>
      </c>
      <c r="X23" s="21" t="s">
        <v>82</v>
      </c>
      <c r="Y23" s="21" t="s">
        <v>82</v>
      </c>
      <c r="Z23" s="21" t="s">
        <v>82</v>
      </c>
      <c r="AA23" s="21" t="s">
        <v>82</v>
      </c>
      <c r="AB23" s="21" t="s">
        <v>82</v>
      </c>
      <c r="AC23" s="21" t="s">
        <v>82</v>
      </c>
      <c r="AD23" s="21" t="s">
        <v>82</v>
      </c>
      <c r="AE23" s="21" t="s">
        <v>82</v>
      </c>
      <c r="AF23" s="21" t="s">
        <v>82</v>
      </c>
      <c r="AG23" s="21" t="s">
        <v>82</v>
      </c>
      <c r="AH23" s="21" t="s">
        <v>82</v>
      </c>
      <c r="AI23" s="21" t="s">
        <v>82</v>
      </c>
      <c r="AJ23" s="21" t="s">
        <v>82</v>
      </c>
      <c r="AK23" s="21">
        <v>0</v>
      </c>
      <c r="AL23" s="21" t="s">
        <v>82</v>
      </c>
      <c r="AM23" s="21">
        <f t="shared" si="0"/>
        <v>0</v>
      </c>
      <c r="AN23" s="21" t="s">
        <v>82</v>
      </c>
      <c r="AO23" s="21" t="s">
        <v>82</v>
      </c>
      <c r="AP23" s="21" t="s">
        <v>82</v>
      </c>
      <c r="AQ23" s="21" t="s">
        <v>82</v>
      </c>
      <c r="AR23" s="21">
        <f t="shared" si="1"/>
        <v>0</v>
      </c>
      <c r="AS23" s="21" t="s">
        <v>82</v>
      </c>
      <c r="AT23" s="21" t="s">
        <v>82</v>
      </c>
      <c r="AU23" s="21" t="s">
        <v>82</v>
      </c>
      <c r="AV23" s="21" t="s">
        <v>82</v>
      </c>
      <c r="AW23" s="21" t="s">
        <v>82</v>
      </c>
      <c r="AX23" s="21" t="s">
        <v>82</v>
      </c>
      <c r="AY23" s="21" t="s">
        <v>82</v>
      </c>
      <c r="AZ23" s="21" t="s">
        <v>82</v>
      </c>
      <c r="BA23" s="21" t="s">
        <v>82</v>
      </c>
      <c r="BB23" s="21" t="s">
        <v>82</v>
      </c>
      <c r="BC23" s="21" t="s">
        <v>82</v>
      </c>
      <c r="BD23" s="21" t="s">
        <v>82</v>
      </c>
      <c r="BE23" s="21" t="s">
        <v>82</v>
      </c>
      <c r="BF23" s="21" t="s">
        <v>82</v>
      </c>
      <c r="BG23" s="21" t="s">
        <v>82</v>
      </c>
      <c r="BH23" s="21" t="s">
        <v>82</v>
      </c>
      <c r="BI23" s="21" t="s">
        <v>82</v>
      </c>
      <c r="BJ23" s="21" t="s">
        <v>82</v>
      </c>
      <c r="BK23" s="21" t="s">
        <v>82</v>
      </c>
      <c r="BL23" s="21" t="s">
        <v>82</v>
      </c>
      <c r="BM23" s="21" t="s">
        <v>82</v>
      </c>
      <c r="BN23" s="21" t="s">
        <v>82</v>
      </c>
      <c r="BO23" s="21" t="s">
        <v>82</v>
      </c>
      <c r="BP23" s="21" t="s">
        <v>82</v>
      </c>
      <c r="BQ23" s="21" t="s">
        <v>82</v>
      </c>
      <c r="BR23" s="21" t="s">
        <v>82</v>
      </c>
      <c r="BS23" s="21" t="s">
        <v>82</v>
      </c>
      <c r="BT23" s="21" t="s">
        <v>82</v>
      </c>
      <c r="BU23" s="21" t="s">
        <v>82</v>
      </c>
      <c r="BV23" s="21" t="s">
        <v>82</v>
      </c>
      <c r="BW23" s="21" t="s">
        <v>82</v>
      </c>
    </row>
    <row r="24" spans="1:77" ht="51" hidden="1" outlineLevel="1" x14ac:dyDescent="0.2">
      <c r="A24" s="11" t="s">
        <v>89</v>
      </c>
      <c r="B24" s="20" t="s">
        <v>90</v>
      </c>
      <c r="C24" s="10" t="s">
        <v>82</v>
      </c>
      <c r="D24" s="11" t="s">
        <v>82</v>
      </c>
      <c r="E24" s="11" t="s">
        <v>82</v>
      </c>
      <c r="F24" s="11" t="s">
        <v>82</v>
      </c>
      <c r="G24" s="11" t="s">
        <v>82</v>
      </c>
      <c r="H24" s="11" t="s">
        <v>82</v>
      </c>
      <c r="I24" s="11" t="s">
        <v>82</v>
      </c>
      <c r="J24" s="11" t="s">
        <v>82</v>
      </c>
      <c r="K24" s="11" t="s">
        <v>82</v>
      </c>
      <c r="L24" s="11" t="s">
        <v>82</v>
      </c>
      <c r="M24" s="11" t="s">
        <v>82</v>
      </c>
      <c r="N24" s="11" t="s">
        <v>82</v>
      </c>
      <c r="O24" s="11" t="s">
        <v>82</v>
      </c>
      <c r="P24" s="11" t="s">
        <v>82</v>
      </c>
      <c r="Q24" s="11" t="s">
        <v>82</v>
      </c>
      <c r="R24" s="11" t="s">
        <v>82</v>
      </c>
      <c r="S24" s="11" t="s">
        <v>82</v>
      </c>
      <c r="T24" s="21" t="s">
        <v>82</v>
      </c>
      <c r="U24" s="21" t="s">
        <v>82</v>
      </c>
      <c r="V24" s="21" t="s">
        <v>82</v>
      </c>
      <c r="W24" s="21" t="s">
        <v>82</v>
      </c>
      <c r="X24" s="21" t="s">
        <v>82</v>
      </c>
      <c r="Y24" s="21" t="s">
        <v>82</v>
      </c>
      <c r="Z24" s="21" t="s">
        <v>82</v>
      </c>
      <c r="AA24" s="21" t="s">
        <v>82</v>
      </c>
      <c r="AB24" s="21" t="s">
        <v>82</v>
      </c>
      <c r="AC24" s="21" t="s">
        <v>82</v>
      </c>
      <c r="AD24" s="21" t="s">
        <v>82</v>
      </c>
      <c r="AE24" s="21" t="s">
        <v>82</v>
      </c>
      <c r="AF24" s="21" t="s">
        <v>82</v>
      </c>
      <c r="AG24" s="21" t="s">
        <v>82</v>
      </c>
      <c r="AH24" s="21" t="s">
        <v>82</v>
      </c>
      <c r="AI24" s="21" t="s">
        <v>82</v>
      </c>
      <c r="AJ24" s="21" t="s">
        <v>82</v>
      </c>
      <c r="AK24" s="21">
        <v>0</v>
      </c>
      <c r="AL24" s="21" t="s">
        <v>82</v>
      </c>
      <c r="AM24" s="21">
        <f t="shared" si="0"/>
        <v>0</v>
      </c>
      <c r="AN24" s="21" t="s">
        <v>82</v>
      </c>
      <c r="AO24" s="21" t="s">
        <v>82</v>
      </c>
      <c r="AP24" s="21" t="s">
        <v>82</v>
      </c>
      <c r="AQ24" s="21" t="s">
        <v>82</v>
      </c>
      <c r="AR24" s="21">
        <f t="shared" si="1"/>
        <v>0</v>
      </c>
      <c r="AS24" s="21" t="s">
        <v>82</v>
      </c>
      <c r="AT24" s="21" t="s">
        <v>82</v>
      </c>
      <c r="AU24" s="21" t="s">
        <v>82</v>
      </c>
      <c r="AV24" s="21" t="s">
        <v>82</v>
      </c>
      <c r="AW24" s="21" t="s">
        <v>82</v>
      </c>
      <c r="AX24" s="21" t="s">
        <v>82</v>
      </c>
      <c r="AY24" s="21" t="s">
        <v>82</v>
      </c>
      <c r="AZ24" s="21" t="s">
        <v>82</v>
      </c>
      <c r="BA24" s="21" t="s">
        <v>82</v>
      </c>
      <c r="BB24" s="21" t="s">
        <v>82</v>
      </c>
      <c r="BC24" s="21" t="s">
        <v>82</v>
      </c>
      <c r="BD24" s="21" t="s">
        <v>82</v>
      </c>
      <c r="BE24" s="21" t="s">
        <v>82</v>
      </c>
      <c r="BF24" s="21" t="s">
        <v>82</v>
      </c>
      <c r="BG24" s="21" t="s">
        <v>82</v>
      </c>
      <c r="BH24" s="21" t="s">
        <v>82</v>
      </c>
      <c r="BI24" s="21" t="s">
        <v>82</v>
      </c>
      <c r="BJ24" s="21" t="s">
        <v>82</v>
      </c>
      <c r="BK24" s="21" t="s">
        <v>82</v>
      </c>
      <c r="BL24" s="21" t="s">
        <v>82</v>
      </c>
      <c r="BM24" s="21" t="s">
        <v>82</v>
      </c>
      <c r="BN24" s="21" t="s">
        <v>82</v>
      </c>
      <c r="BO24" s="21" t="s">
        <v>82</v>
      </c>
      <c r="BP24" s="21" t="s">
        <v>82</v>
      </c>
      <c r="BQ24" s="21" t="s">
        <v>82</v>
      </c>
      <c r="BR24" s="21" t="s">
        <v>82</v>
      </c>
      <c r="BS24" s="21" t="s">
        <v>82</v>
      </c>
      <c r="BT24" s="21" t="s">
        <v>82</v>
      </c>
      <c r="BU24" s="21" t="s">
        <v>82</v>
      </c>
      <c r="BV24" s="21" t="s">
        <v>82</v>
      </c>
      <c r="BW24" s="21" t="s">
        <v>82</v>
      </c>
    </row>
    <row r="25" spans="1:77" ht="63.75" hidden="1" outlineLevel="1" x14ac:dyDescent="0.2">
      <c r="A25" s="11" t="s">
        <v>91</v>
      </c>
      <c r="B25" s="20" t="s">
        <v>92</v>
      </c>
      <c r="C25" s="10" t="s">
        <v>82</v>
      </c>
      <c r="D25" s="11" t="s">
        <v>82</v>
      </c>
      <c r="E25" s="11" t="s">
        <v>82</v>
      </c>
      <c r="F25" s="11" t="s">
        <v>82</v>
      </c>
      <c r="G25" s="11" t="s">
        <v>82</v>
      </c>
      <c r="H25" s="11" t="s">
        <v>82</v>
      </c>
      <c r="I25" s="11" t="s">
        <v>82</v>
      </c>
      <c r="J25" s="11" t="s">
        <v>82</v>
      </c>
      <c r="K25" s="11" t="s">
        <v>82</v>
      </c>
      <c r="L25" s="11" t="s">
        <v>82</v>
      </c>
      <c r="M25" s="11" t="s">
        <v>82</v>
      </c>
      <c r="N25" s="11" t="s">
        <v>82</v>
      </c>
      <c r="O25" s="11" t="s">
        <v>82</v>
      </c>
      <c r="P25" s="11" t="s">
        <v>82</v>
      </c>
      <c r="Q25" s="11" t="s">
        <v>82</v>
      </c>
      <c r="R25" s="11" t="s">
        <v>82</v>
      </c>
      <c r="S25" s="11" t="s">
        <v>82</v>
      </c>
      <c r="T25" s="21" t="s">
        <v>82</v>
      </c>
      <c r="U25" s="21" t="s">
        <v>82</v>
      </c>
      <c r="V25" s="21" t="s">
        <v>82</v>
      </c>
      <c r="W25" s="21" t="s">
        <v>82</v>
      </c>
      <c r="X25" s="21" t="s">
        <v>82</v>
      </c>
      <c r="Y25" s="21" t="s">
        <v>82</v>
      </c>
      <c r="Z25" s="21" t="s">
        <v>82</v>
      </c>
      <c r="AA25" s="21" t="s">
        <v>82</v>
      </c>
      <c r="AB25" s="21" t="s">
        <v>82</v>
      </c>
      <c r="AC25" s="21" t="s">
        <v>82</v>
      </c>
      <c r="AD25" s="21" t="s">
        <v>82</v>
      </c>
      <c r="AE25" s="21" t="s">
        <v>82</v>
      </c>
      <c r="AF25" s="21" t="s">
        <v>82</v>
      </c>
      <c r="AG25" s="21" t="s">
        <v>82</v>
      </c>
      <c r="AH25" s="21" t="s">
        <v>82</v>
      </c>
      <c r="AI25" s="21" t="s">
        <v>82</v>
      </c>
      <c r="AJ25" s="21" t="s">
        <v>82</v>
      </c>
      <c r="AK25" s="21">
        <v>0</v>
      </c>
      <c r="AL25" s="21" t="s">
        <v>82</v>
      </c>
      <c r="AM25" s="21">
        <f t="shared" si="0"/>
        <v>0</v>
      </c>
      <c r="AN25" s="21" t="s">
        <v>82</v>
      </c>
      <c r="AO25" s="21" t="s">
        <v>82</v>
      </c>
      <c r="AP25" s="21" t="s">
        <v>82</v>
      </c>
      <c r="AQ25" s="21" t="s">
        <v>82</v>
      </c>
      <c r="AR25" s="21">
        <f t="shared" si="1"/>
        <v>0</v>
      </c>
      <c r="AS25" s="21" t="s">
        <v>82</v>
      </c>
      <c r="AT25" s="21" t="s">
        <v>82</v>
      </c>
      <c r="AU25" s="21" t="s">
        <v>82</v>
      </c>
      <c r="AV25" s="21" t="s">
        <v>82</v>
      </c>
      <c r="AW25" s="21" t="s">
        <v>82</v>
      </c>
      <c r="AX25" s="21" t="s">
        <v>82</v>
      </c>
      <c r="AY25" s="21" t="s">
        <v>82</v>
      </c>
      <c r="AZ25" s="21" t="s">
        <v>82</v>
      </c>
      <c r="BA25" s="21" t="s">
        <v>82</v>
      </c>
      <c r="BB25" s="21" t="s">
        <v>82</v>
      </c>
      <c r="BC25" s="21" t="s">
        <v>82</v>
      </c>
      <c r="BD25" s="21" t="s">
        <v>82</v>
      </c>
      <c r="BE25" s="21" t="s">
        <v>82</v>
      </c>
      <c r="BF25" s="21" t="s">
        <v>82</v>
      </c>
      <c r="BG25" s="21" t="s">
        <v>82</v>
      </c>
      <c r="BH25" s="21" t="s">
        <v>82</v>
      </c>
      <c r="BI25" s="21" t="s">
        <v>82</v>
      </c>
      <c r="BJ25" s="21" t="s">
        <v>82</v>
      </c>
      <c r="BK25" s="21" t="s">
        <v>82</v>
      </c>
      <c r="BL25" s="21" t="s">
        <v>82</v>
      </c>
      <c r="BM25" s="21" t="s">
        <v>82</v>
      </c>
      <c r="BN25" s="21" t="s">
        <v>82</v>
      </c>
      <c r="BO25" s="21" t="s">
        <v>82</v>
      </c>
      <c r="BP25" s="21" t="s">
        <v>82</v>
      </c>
      <c r="BQ25" s="21" t="s">
        <v>82</v>
      </c>
      <c r="BR25" s="21" t="s">
        <v>82</v>
      </c>
      <c r="BS25" s="21" t="s">
        <v>82</v>
      </c>
      <c r="BT25" s="21" t="s">
        <v>82</v>
      </c>
      <c r="BU25" s="21" t="s">
        <v>82</v>
      </c>
      <c r="BV25" s="21" t="s">
        <v>82</v>
      </c>
      <c r="BW25" s="21" t="s">
        <v>82</v>
      </c>
    </row>
    <row r="26" spans="1:77" ht="25.5" collapsed="1" x14ac:dyDescent="0.2">
      <c r="A26" s="11" t="s">
        <v>93</v>
      </c>
      <c r="B26" s="20" t="s">
        <v>94</v>
      </c>
      <c r="C26" s="10" t="s">
        <v>82</v>
      </c>
      <c r="D26" s="11" t="s">
        <v>82</v>
      </c>
      <c r="E26" s="11">
        <v>2017</v>
      </c>
      <c r="F26" s="11">
        <v>2019</v>
      </c>
      <c r="G26" s="11">
        <f>F26</f>
        <v>2019</v>
      </c>
      <c r="H26" s="11" t="s">
        <v>82</v>
      </c>
      <c r="I26" s="11" t="s">
        <v>82</v>
      </c>
      <c r="J26" s="11" t="s">
        <v>82</v>
      </c>
      <c r="K26" s="11" t="s">
        <v>82</v>
      </c>
      <c r="L26" s="11" t="s">
        <v>82</v>
      </c>
      <c r="M26" s="11" t="s">
        <v>82</v>
      </c>
      <c r="N26" s="11"/>
      <c r="O26" s="11"/>
      <c r="P26" s="12"/>
      <c r="Q26" s="12"/>
      <c r="R26" s="12"/>
      <c r="S26" s="12"/>
      <c r="T26" s="21">
        <f>SUM(T29:T45)</f>
        <v>240.76000553999998</v>
      </c>
      <c r="U26" s="21">
        <f t="shared" ref="U26:BV26" si="2">SUM(U29:U45)</f>
        <v>607.86128925131868</v>
      </c>
      <c r="V26" s="21">
        <f t="shared" si="2"/>
        <v>0</v>
      </c>
      <c r="W26" s="21">
        <f t="shared" si="2"/>
        <v>240.76000553999998</v>
      </c>
      <c r="X26" s="21">
        <f t="shared" si="2"/>
        <v>607.86128925131868</v>
      </c>
      <c r="Y26" s="21">
        <f t="shared" si="2"/>
        <v>0</v>
      </c>
      <c r="Z26" s="21">
        <f t="shared" si="2"/>
        <v>0</v>
      </c>
      <c r="AA26" s="21">
        <f t="shared" si="2"/>
        <v>0</v>
      </c>
      <c r="AB26" s="21">
        <f t="shared" si="2"/>
        <v>0</v>
      </c>
      <c r="AC26" s="21">
        <f t="shared" si="2"/>
        <v>0</v>
      </c>
      <c r="AD26" s="21">
        <f t="shared" si="2"/>
        <v>0</v>
      </c>
      <c r="AE26" s="21">
        <f t="shared" si="2"/>
        <v>0</v>
      </c>
      <c r="AF26" s="21">
        <f t="shared" si="2"/>
        <v>0</v>
      </c>
      <c r="AG26" s="21">
        <f t="shared" si="2"/>
        <v>0</v>
      </c>
      <c r="AH26" s="21">
        <f t="shared" si="2"/>
        <v>0</v>
      </c>
      <c r="AI26" s="21">
        <f t="shared" si="2"/>
        <v>190.00000019760003</v>
      </c>
      <c r="AJ26" s="21">
        <f t="shared" si="2"/>
        <v>0</v>
      </c>
      <c r="AK26" s="21">
        <v>0</v>
      </c>
      <c r="AL26" s="21">
        <f t="shared" si="2"/>
        <v>190.00000019760003</v>
      </c>
      <c r="AM26" s="21">
        <f t="shared" si="0"/>
        <v>0</v>
      </c>
      <c r="AN26" s="21">
        <f t="shared" si="2"/>
        <v>190.00000019760003</v>
      </c>
      <c r="AO26" s="21">
        <f t="shared" si="2"/>
        <v>0</v>
      </c>
      <c r="AP26" s="21">
        <f t="shared" si="2"/>
        <v>0</v>
      </c>
      <c r="AQ26" s="21">
        <f t="shared" si="2"/>
        <v>190.00000019760003</v>
      </c>
      <c r="AR26" s="21">
        <f t="shared" si="1"/>
        <v>0</v>
      </c>
      <c r="AS26" s="21">
        <f t="shared" si="2"/>
        <v>25.380002741999999</v>
      </c>
      <c r="AT26" s="21">
        <f t="shared" si="2"/>
        <v>0</v>
      </c>
      <c r="AU26" s="21">
        <f t="shared" si="2"/>
        <v>0</v>
      </c>
      <c r="AV26" s="21">
        <f t="shared" si="2"/>
        <v>25.380002741999999</v>
      </c>
      <c r="AW26" s="21">
        <f t="shared" si="2"/>
        <v>0</v>
      </c>
      <c r="AX26" s="21">
        <f t="shared" si="2"/>
        <v>392.48128645331866</v>
      </c>
      <c r="AY26" s="21">
        <f t="shared" si="2"/>
        <v>0</v>
      </c>
      <c r="AZ26" s="21">
        <f t="shared" si="2"/>
        <v>0</v>
      </c>
      <c r="BA26" s="21">
        <f t="shared" si="2"/>
        <v>376.22576757000002</v>
      </c>
      <c r="BB26" s="21">
        <f t="shared" si="2"/>
        <v>0</v>
      </c>
      <c r="BC26" s="21">
        <f t="shared" si="2"/>
        <v>25.380002600399994</v>
      </c>
      <c r="BD26" s="21">
        <f t="shared" si="2"/>
        <v>0</v>
      </c>
      <c r="BE26" s="21">
        <f t="shared" si="2"/>
        <v>0</v>
      </c>
      <c r="BF26" s="21">
        <f t="shared" si="2"/>
        <v>25.380002600399994</v>
      </c>
      <c r="BG26" s="21">
        <f t="shared" si="2"/>
        <v>0</v>
      </c>
      <c r="BH26" s="21">
        <f t="shared" si="2"/>
        <v>25.380002600399994</v>
      </c>
      <c r="BI26" s="21">
        <f t="shared" si="2"/>
        <v>0</v>
      </c>
      <c r="BJ26" s="21">
        <f t="shared" si="2"/>
        <v>0</v>
      </c>
      <c r="BK26" s="21">
        <f t="shared" si="2"/>
        <v>25.380002600399994</v>
      </c>
      <c r="BL26" s="21">
        <f t="shared" si="2"/>
        <v>0</v>
      </c>
      <c r="BM26" s="21">
        <f t="shared" si="2"/>
        <v>240.76000553999998</v>
      </c>
      <c r="BN26" s="21">
        <f t="shared" si="2"/>
        <v>0</v>
      </c>
      <c r="BO26" s="21">
        <f t="shared" si="2"/>
        <v>0</v>
      </c>
      <c r="BP26" s="21">
        <f t="shared" si="2"/>
        <v>240.76000553999998</v>
      </c>
      <c r="BQ26" s="21">
        <f t="shared" si="2"/>
        <v>0</v>
      </c>
      <c r="BR26" s="21">
        <f t="shared" si="2"/>
        <v>607.86128925131868</v>
      </c>
      <c r="BS26" s="21">
        <f t="shared" si="2"/>
        <v>0</v>
      </c>
      <c r="BT26" s="21">
        <f t="shared" si="2"/>
        <v>0</v>
      </c>
      <c r="BU26" s="21">
        <f t="shared" si="2"/>
        <v>607.86128925131868</v>
      </c>
      <c r="BV26" s="21">
        <f t="shared" si="2"/>
        <v>0</v>
      </c>
      <c r="BW26" s="21"/>
    </row>
    <row r="27" spans="1:77" x14ac:dyDescent="0.2">
      <c r="A27" s="11">
        <v>1</v>
      </c>
      <c r="B27" s="20" t="s">
        <v>95</v>
      </c>
      <c r="C27" s="10" t="s">
        <v>82</v>
      </c>
      <c r="D27" s="11" t="s">
        <v>82</v>
      </c>
      <c r="E27" s="11">
        <v>2017</v>
      </c>
      <c r="F27" s="11">
        <v>2019</v>
      </c>
      <c r="G27" s="11">
        <f>F27</f>
        <v>2019</v>
      </c>
      <c r="H27" s="11" t="s">
        <v>82</v>
      </c>
      <c r="I27" s="11" t="s">
        <v>82</v>
      </c>
      <c r="J27" s="11" t="s">
        <v>82</v>
      </c>
      <c r="K27" s="11" t="s">
        <v>82</v>
      </c>
      <c r="L27" s="11" t="s">
        <v>82</v>
      </c>
      <c r="M27" s="11" t="s">
        <v>82</v>
      </c>
      <c r="N27" s="11"/>
      <c r="O27" s="11"/>
      <c r="P27" s="12"/>
      <c r="Q27" s="12"/>
      <c r="R27" s="12"/>
      <c r="S27" s="12"/>
      <c r="T27" s="21">
        <f>T28</f>
        <v>240.76000553999998</v>
      </c>
      <c r="U27" s="21">
        <f t="shared" ref="U27:BV27" si="3">U28</f>
        <v>607.86128925131868</v>
      </c>
      <c r="V27" s="21">
        <f t="shared" si="3"/>
        <v>0</v>
      </c>
      <c r="W27" s="21">
        <f t="shared" si="3"/>
        <v>240.76000553999998</v>
      </c>
      <c r="X27" s="21">
        <f t="shared" si="3"/>
        <v>607.86128925131868</v>
      </c>
      <c r="Y27" s="21">
        <f t="shared" si="3"/>
        <v>0</v>
      </c>
      <c r="Z27" s="21">
        <f t="shared" si="3"/>
        <v>0</v>
      </c>
      <c r="AA27" s="21">
        <f t="shared" si="3"/>
        <v>0</v>
      </c>
      <c r="AB27" s="21">
        <f t="shared" si="3"/>
        <v>0</v>
      </c>
      <c r="AC27" s="21">
        <f t="shared" si="3"/>
        <v>0</v>
      </c>
      <c r="AD27" s="21">
        <f t="shared" si="3"/>
        <v>0</v>
      </c>
      <c r="AE27" s="21">
        <f t="shared" si="3"/>
        <v>0</v>
      </c>
      <c r="AF27" s="21">
        <f t="shared" si="3"/>
        <v>0</v>
      </c>
      <c r="AG27" s="21">
        <f t="shared" si="3"/>
        <v>0</v>
      </c>
      <c r="AH27" s="21">
        <f t="shared" si="3"/>
        <v>0</v>
      </c>
      <c r="AI27" s="21">
        <f t="shared" si="3"/>
        <v>190.00000019760003</v>
      </c>
      <c r="AJ27" s="21">
        <f t="shared" si="3"/>
        <v>0</v>
      </c>
      <c r="AK27" s="21">
        <v>0</v>
      </c>
      <c r="AL27" s="21">
        <f t="shared" si="3"/>
        <v>190.00000019760003</v>
      </c>
      <c r="AM27" s="21">
        <f t="shared" si="0"/>
        <v>0</v>
      </c>
      <c r="AN27" s="21">
        <f t="shared" si="3"/>
        <v>190.00000019760003</v>
      </c>
      <c r="AO27" s="21">
        <f t="shared" si="3"/>
        <v>0</v>
      </c>
      <c r="AP27" s="21">
        <f t="shared" si="3"/>
        <v>0</v>
      </c>
      <c r="AQ27" s="21">
        <f t="shared" si="3"/>
        <v>190.00000019760003</v>
      </c>
      <c r="AR27" s="21">
        <f t="shared" si="1"/>
        <v>0</v>
      </c>
      <c r="AS27" s="21">
        <f t="shared" si="3"/>
        <v>25.380002741999999</v>
      </c>
      <c r="AT27" s="21">
        <f t="shared" si="3"/>
        <v>0</v>
      </c>
      <c r="AU27" s="21">
        <f t="shared" si="3"/>
        <v>0</v>
      </c>
      <c r="AV27" s="21">
        <f t="shared" si="3"/>
        <v>25.380002741999999</v>
      </c>
      <c r="AW27" s="21">
        <f t="shared" si="3"/>
        <v>0</v>
      </c>
      <c r="AX27" s="21">
        <f t="shared" si="3"/>
        <v>392.48128645331866</v>
      </c>
      <c r="AY27" s="21">
        <f t="shared" si="3"/>
        <v>0</v>
      </c>
      <c r="AZ27" s="21">
        <f t="shared" si="3"/>
        <v>0</v>
      </c>
      <c r="BA27" s="21">
        <f t="shared" si="3"/>
        <v>376.22576757000002</v>
      </c>
      <c r="BB27" s="21">
        <f t="shared" si="3"/>
        <v>0</v>
      </c>
      <c r="BC27" s="21">
        <f t="shared" si="3"/>
        <v>25.380002600399994</v>
      </c>
      <c r="BD27" s="21">
        <f t="shared" si="3"/>
        <v>0</v>
      </c>
      <c r="BE27" s="21">
        <f t="shared" si="3"/>
        <v>0</v>
      </c>
      <c r="BF27" s="21">
        <f t="shared" si="3"/>
        <v>25.380002600399994</v>
      </c>
      <c r="BG27" s="21">
        <f t="shared" si="3"/>
        <v>0</v>
      </c>
      <c r="BH27" s="21">
        <f t="shared" si="3"/>
        <v>25.380002600399994</v>
      </c>
      <c r="BI27" s="21">
        <f t="shared" si="3"/>
        <v>0</v>
      </c>
      <c r="BJ27" s="21">
        <f t="shared" si="3"/>
        <v>0</v>
      </c>
      <c r="BK27" s="21">
        <f t="shared" si="3"/>
        <v>25.380002600399994</v>
      </c>
      <c r="BL27" s="21">
        <f t="shared" si="3"/>
        <v>0</v>
      </c>
      <c r="BM27" s="21">
        <f t="shared" si="3"/>
        <v>240.76000553999998</v>
      </c>
      <c r="BN27" s="21">
        <f t="shared" si="3"/>
        <v>0</v>
      </c>
      <c r="BO27" s="21">
        <f t="shared" si="3"/>
        <v>0</v>
      </c>
      <c r="BP27" s="21">
        <f t="shared" si="3"/>
        <v>240.76000553999998</v>
      </c>
      <c r="BQ27" s="21">
        <f t="shared" si="3"/>
        <v>0</v>
      </c>
      <c r="BR27" s="21">
        <f t="shared" si="3"/>
        <v>607.86128925131868</v>
      </c>
      <c r="BS27" s="21">
        <f t="shared" si="3"/>
        <v>0</v>
      </c>
      <c r="BT27" s="21">
        <f t="shared" si="3"/>
        <v>0</v>
      </c>
      <c r="BU27" s="21">
        <f t="shared" si="3"/>
        <v>607.86128925131868</v>
      </c>
      <c r="BV27" s="21">
        <f t="shared" si="3"/>
        <v>0</v>
      </c>
      <c r="BW27" s="21"/>
    </row>
    <row r="28" spans="1:77" ht="38.25" x14ac:dyDescent="0.2">
      <c r="A28" s="11" t="s">
        <v>96</v>
      </c>
      <c r="B28" s="20" t="s">
        <v>97</v>
      </c>
      <c r="C28" s="10" t="s">
        <v>82</v>
      </c>
      <c r="D28" s="11" t="s">
        <v>82</v>
      </c>
      <c r="E28" s="11">
        <v>2017</v>
      </c>
      <c r="F28" s="11">
        <v>2019</v>
      </c>
      <c r="G28" s="11">
        <f>F28</f>
        <v>2019</v>
      </c>
      <c r="H28" s="11" t="s">
        <v>82</v>
      </c>
      <c r="I28" s="11" t="s">
        <v>82</v>
      </c>
      <c r="J28" s="11" t="s">
        <v>82</v>
      </c>
      <c r="K28" s="11" t="s">
        <v>82</v>
      </c>
      <c r="L28" s="11" t="s">
        <v>82</v>
      </c>
      <c r="M28" s="11" t="s">
        <v>82</v>
      </c>
      <c r="N28" s="11"/>
      <c r="O28" s="11"/>
      <c r="P28" s="12"/>
      <c r="Q28" s="12"/>
      <c r="R28" s="12"/>
      <c r="S28" s="12"/>
      <c r="T28" s="21">
        <f>SUM(T29:T45)</f>
        <v>240.76000553999998</v>
      </c>
      <c r="U28" s="21">
        <f t="shared" ref="U28:BV43" si="4">SUM(U29:U45)</f>
        <v>607.86128925131868</v>
      </c>
      <c r="V28" s="21">
        <f t="shared" si="4"/>
        <v>0</v>
      </c>
      <c r="W28" s="21">
        <f t="shared" si="4"/>
        <v>240.76000553999998</v>
      </c>
      <c r="X28" s="21">
        <f t="shared" si="4"/>
        <v>607.86128925131868</v>
      </c>
      <c r="Y28" s="21">
        <f t="shared" si="4"/>
        <v>0</v>
      </c>
      <c r="Z28" s="21">
        <f t="shared" si="4"/>
        <v>0</v>
      </c>
      <c r="AA28" s="21">
        <f t="shared" si="4"/>
        <v>0</v>
      </c>
      <c r="AB28" s="21">
        <f t="shared" si="4"/>
        <v>0</v>
      </c>
      <c r="AC28" s="21">
        <f t="shared" si="4"/>
        <v>0</v>
      </c>
      <c r="AD28" s="21">
        <f t="shared" si="4"/>
        <v>0</v>
      </c>
      <c r="AE28" s="21">
        <f t="shared" si="4"/>
        <v>0</v>
      </c>
      <c r="AF28" s="21">
        <f t="shared" si="4"/>
        <v>0</v>
      </c>
      <c r="AG28" s="21">
        <f t="shared" si="4"/>
        <v>0</v>
      </c>
      <c r="AH28" s="21">
        <f t="shared" si="4"/>
        <v>0</v>
      </c>
      <c r="AI28" s="21">
        <f t="shared" si="4"/>
        <v>190.00000019760003</v>
      </c>
      <c r="AJ28" s="21">
        <f t="shared" si="4"/>
        <v>0</v>
      </c>
      <c r="AK28" s="21">
        <v>0</v>
      </c>
      <c r="AL28" s="21">
        <f t="shared" si="4"/>
        <v>190.00000019760003</v>
      </c>
      <c r="AM28" s="21">
        <f t="shared" si="0"/>
        <v>0</v>
      </c>
      <c r="AN28" s="21">
        <f t="shared" si="4"/>
        <v>190.00000019760003</v>
      </c>
      <c r="AO28" s="21">
        <f t="shared" si="4"/>
        <v>0</v>
      </c>
      <c r="AP28" s="21">
        <f t="shared" si="4"/>
        <v>0</v>
      </c>
      <c r="AQ28" s="21">
        <f t="shared" si="4"/>
        <v>190.00000019760003</v>
      </c>
      <c r="AR28" s="21">
        <f t="shared" si="1"/>
        <v>0</v>
      </c>
      <c r="AS28" s="21">
        <f t="shared" si="4"/>
        <v>25.380002741999999</v>
      </c>
      <c r="AT28" s="21">
        <f t="shared" si="4"/>
        <v>0</v>
      </c>
      <c r="AU28" s="21">
        <f t="shared" si="4"/>
        <v>0</v>
      </c>
      <c r="AV28" s="21">
        <f t="shared" si="4"/>
        <v>25.380002741999999</v>
      </c>
      <c r="AW28" s="21">
        <f t="shared" si="4"/>
        <v>0</v>
      </c>
      <c r="AX28" s="21">
        <f t="shared" si="4"/>
        <v>392.48128645331866</v>
      </c>
      <c r="AY28" s="21">
        <f t="shared" si="4"/>
        <v>0</v>
      </c>
      <c r="AZ28" s="21">
        <f t="shared" si="4"/>
        <v>0</v>
      </c>
      <c r="BA28" s="21">
        <f t="shared" si="4"/>
        <v>376.22576757000002</v>
      </c>
      <c r="BB28" s="21">
        <f t="shared" si="4"/>
        <v>0</v>
      </c>
      <c r="BC28" s="21">
        <f t="shared" si="4"/>
        <v>25.380002600399994</v>
      </c>
      <c r="BD28" s="21">
        <f t="shared" si="4"/>
        <v>0</v>
      </c>
      <c r="BE28" s="21">
        <f t="shared" si="4"/>
        <v>0</v>
      </c>
      <c r="BF28" s="21">
        <f t="shared" si="4"/>
        <v>25.380002600399994</v>
      </c>
      <c r="BG28" s="21">
        <f t="shared" si="4"/>
        <v>0</v>
      </c>
      <c r="BH28" s="21">
        <f t="shared" si="4"/>
        <v>25.380002600399994</v>
      </c>
      <c r="BI28" s="21">
        <f t="shared" si="4"/>
        <v>0</v>
      </c>
      <c r="BJ28" s="21">
        <f t="shared" si="4"/>
        <v>0</v>
      </c>
      <c r="BK28" s="21">
        <f t="shared" si="4"/>
        <v>25.380002600399994</v>
      </c>
      <c r="BL28" s="21">
        <f t="shared" si="4"/>
        <v>0</v>
      </c>
      <c r="BM28" s="21">
        <f t="shared" si="4"/>
        <v>240.76000553999998</v>
      </c>
      <c r="BN28" s="21">
        <f t="shared" si="4"/>
        <v>0</v>
      </c>
      <c r="BO28" s="21">
        <f t="shared" si="4"/>
        <v>0</v>
      </c>
      <c r="BP28" s="21">
        <f t="shared" si="4"/>
        <v>240.76000553999998</v>
      </c>
      <c r="BQ28" s="21">
        <f t="shared" si="4"/>
        <v>0</v>
      </c>
      <c r="BR28" s="21">
        <f t="shared" si="4"/>
        <v>607.86128925131868</v>
      </c>
      <c r="BS28" s="21">
        <f t="shared" si="4"/>
        <v>0</v>
      </c>
      <c r="BT28" s="21">
        <f t="shared" si="4"/>
        <v>0</v>
      </c>
      <c r="BU28" s="21">
        <f t="shared" si="4"/>
        <v>607.86128925131868</v>
      </c>
      <c r="BV28" s="21">
        <f t="shared" si="4"/>
        <v>0</v>
      </c>
      <c r="BW28" s="21"/>
    </row>
    <row r="29" spans="1:77" ht="229.5" x14ac:dyDescent="0.2">
      <c r="A29" s="11" t="s">
        <v>96</v>
      </c>
      <c r="B29" s="20" t="s">
        <v>98</v>
      </c>
      <c r="C29" s="22" t="s">
        <v>99</v>
      </c>
      <c r="D29" s="23" t="s">
        <v>100</v>
      </c>
      <c r="E29" s="23">
        <v>2017</v>
      </c>
      <c r="F29" s="23">
        <v>2017</v>
      </c>
      <c r="G29" s="23">
        <v>2017</v>
      </c>
      <c r="H29" s="23" t="s">
        <v>101</v>
      </c>
      <c r="I29" s="23" t="s">
        <v>101</v>
      </c>
      <c r="J29" s="23" t="s">
        <v>101</v>
      </c>
      <c r="K29" s="23" t="s">
        <v>101</v>
      </c>
      <c r="L29" s="23" t="s">
        <v>101</v>
      </c>
      <c r="M29" s="23" t="s">
        <v>101</v>
      </c>
      <c r="N29" s="23" t="s">
        <v>101</v>
      </c>
      <c r="O29" s="23">
        <v>0</v>
      </c>
      <c r="P29" s="23" t="s">
        <v>101</v>
      </c>
      <c r="Q29" s="23" t="s">
        <v>101</v>
      </c>
      <c r="R29" s="23" t="s">
        <v>101</v>
      </c>
      <c r="S29" s="23" t="s">
        <v>101</v>
      </c>
      <c r="T29" s="21">
        <v>54.239999888</v>
      </c>
      <c r="U29" s="21">
        <f>BR29</f>
        <v>57.912159887999998</v>
      </c>
      <c r="V29" s="21">
        <f t="shared" si="4"/>
        <v>0</v>
      </c>
      <c r="W29" s="21">
        <v>54.239999888</v>
      </c>
      <c r="X29" s="21">
        <f>U29</f>
        <v>57.912159887999998</v>
      </c>
      <c r="Y29" s="21" t="s">
        <v>101</v>
      </c>
      <c r="Z29" s="21" t="s">
        <v>101</v>
      </c>
      <c r="AA29" s="21" t="s">
        <v>101</v>
      </c>
      <c r="AB29" s="21" t="s">
        <v>101</v>
      </c>
      <c r="AC29" s="21" t="s">
        <v>101</v>
      </c>
      <c r="AD29" s="21" t="s">
        <v>101</v>
      </c>
      <c r="AE29" s="21" t="s">
        <v>101</v>
      </c>
      <c r="AF29" s="21" t="s">
        <v>101</v>
      </c>
      <c r="AG29" s="21" t="s">
        <v>101</v>
      </c>
      <c r="AH29" s="21" t="s">
        <v>101</v>
      </c>
      <c r="AI29" s="21">
        <v>54.239999888</v>
      </c>
      <c r="AJ29" s="21">
        <v>0</v>
      </c>
      <c r="AK29" s="21">
        <v>0</v>
      </c>
      <c r="AL29" s="21">
        <f>AI29</f>
        <v>54.239999888</v>
      </c>
      <c r="AM29" s="21">
        <f t="shared" si="0"/>
        <v>0</v>
      </c>
      <c r="AN29" s="21">
        <f>AO29+AP29+AQ29+AR29</f>
        <v>54.239999888</v>
      </c>
      <c r="AO29" s="21">
        <f t="shared" ref="AN29:AP42" si="5">SUM(AO30:AO46)</f>
        <v>0</v>
      </c>
      <c r="AP29" s="21">
        <f t="shared" ref="AP29:AR44" si="6">SUM(AP30:AP46)</f>
        <v>0</v>
      </c>
      <c r="AQ29" s="21">
        <f>AI29</f>
        <v>54.239999888</v>
      </c>
      <c r="AR29" s="21">
        <f t="shared" si="1"/>
        <v>0</v>
      </c>
      <c r="AS29" s="21">
        <v>0</v>
      </c>
      <c r="AT29" s="21">
        <f t="shared" ref="AT29:AU36" si="7">SUM(AT30:AT46)</f>
        <v>0</v>
      </c>
      <c r="AU29" s="21">
        <f t="shared" si="7"/>
        <v>0</v>
      </c>
      <c r="AV29" s="21">
        <f>AS29</f>
        <v>0</v>
      </c>
      <c r="AW29" s="21">
        <f>AT29</f>
        <v>0</v>
      </c>
      <c r="AX29" s="21">
        <v>3.6721599999999999</v>
      </c>
      <c r="AY29" s="21"/>
      <c r="AZ29" s="21"/>
      <c r="BA29" s="21">
        <f>AX29</f>
        <v>3.6721599999999999</v>
      </c>
      <c r="BB29" s="21"/>
      <c r="BC29" s="21">
        <v>0</v>
      </c>
      <c r="BD29" s="21"/>
      <c r="BE29" s="21"/>
      <c r="BF29" s="21">
        <f>BC29</f>
        <v>0</v>
      </c>
      <c r="BG29" s="21"/>
      <c r="BH29" s="21">
        <f>BC29</f>
        <v>0</v>
      </c>
      <c r="BI29" s="21"/>
      <c r="BJ29" s="21"/>
      <c r="BK29" s="21">
        <f>BH29</f>
        <v>0</v>
      </c>
      <c r="BL29" s="21"/>
      <c r="BM29" s="21">
        <f>AI29+AS29+BC29</f>
        <v>54.239999888</v>
      </c>
      <c r="BN29" s="21"/>
      <c r="BO29" s="21"/>
      <c r="BP29" s="21">
        <f>BM29</f>
        <v>54.239999888</v>
      </c>
      <c r="BQ29" s="21"/>
      <c r="BR29" s="21">
        <f>AN29+AX29+BH29</f>
        <v>57.912159887999998</v>
      </c>
      <c r="BS29" s="21"/>
      <c r="BT29" s="21"/>
      <c r="BU29" s="21">
        <f>BR29</f>
        <v>57.912159887999998</v>
      </c>
      <c r="BV29" s="21"/>
      <c r="BW29" s="24" t="s">
        <v>102</v>
      </c>
    </row>
    <row r="30" spans="1:77" ht="51" x14ac:dyDescent="0.2">
      <c r="A30" s="11" t="s">
        <v>96</v>
      </c>
      <c r="B30" s="22" t="s">
        <v>103</v>
      </c>
      <c r="C30" s="22" t="s">
        <v>104</v>
      </c>
      <c r="D30" s="23" t="s">
        <v>100</v>
      </c>
      <c r="E30" s="23">
        <v>2017</v>
      </c>
      <c r="F30" s="23">
        <v>2017</v>
      </c>
      <c r="G30" s="23">
        <v>2018</v>
      </c>
      <c r="H30" s="23" t="s">
        <v>101</v>
      </c>
      <c r="I30" s="23" t="s">
        <v>101</v>
      </c>
      <c r="J30" s="23" t="s">
        <v>101</v>
      </c>
      <c r="K30" s="23" t="s">
        <v>101</v>
      </c>
      <c r="L30" s="23" t="s">
        <v>101</v>
      </c>
      <c r="M30" s="23" t="s">
        <v>101</v>
      </c>
      <c r="N30" s="23" t="s">
        <v>101</v>
      </c>
      <c r="O30" s="23">
        <v>0</v>
      </c>
      <c r="P30" s="23" t="s">
        <v>101</v>
      </c>
      <c r="Q30" s="23" t="s">
        <v>101</v>
      </c>
      <c r="R30" s="23" t="s">
        <v>101</v>
      </c>
      <c r="S30" s="23" t="s">
        <v>101</v>
      </c>
      <c r="T30" s="21">
        <v>12.979999999999999</v>
      </c>
      <c r="U30" s="21">
        <f t="shared" ref="U30:U45" si="8">BR30</f>
        <v>74.420066999999989</v>
      </c>
      <c r="V30" s="21">
        <f t="shared" si="4"/>
        <v>0</v>
      </c>
      <c r="W30" s="21">
        <v>12.979999999999999</v>
      </c>
      <c r="X30" s="21">
        <f t="shared" ref="X30:X45" si="9">U30</f>
        <v>74.420066999999989</v>
      </c>
      <c r="Y30" s="21" t="s">
        <v>101</v>
      </c>
      <c r="Z30" s="21" t="s">
        <v>101</v>
      </c>
      <c r="AA30" s="21" t="s">
        <v>101</v>
      </c>
      <c r="AB30" s="21" t="s">
        <v>101</v>
      </c>
      <c r="AC30" s="21" t="s">
        <v>101</v>
      </c>
      <c r="AD30" s="21" t="s">
        <v>101</v>
      </c>
      <c r="AE30" s="21" t="s">
        <v>101</v>
      </c>
      <c r="AF30" s="21" t="s">
        <v>101</v>
      </c>
      <c r="AG30" s="21" t="s">
        <v>101</v>
      </c>
      <c r="AH30" s="21" t="s">
        <v>101</v>
      </c>
      <c r="AI30" s="21">
        <v>12.979999999999999</v>
      </c>
      <c r="AJ30" s="21">
        <v>0</v>
      </c>
      <c r="AK30" s="21">
        <v>0</v>
      </c>
      <c r="AL30" s="21">
        <f t="shared" ref="AL30:AL39" si="10">AI30</f>
        <v>12.979999999999999</v>
      </c>
      <c r="AM30" s="21">
        <f t="shared" si="0"/>
        <v>0</v>
      </c>
      <c r="AN30" s="21">
        <f>AI30</f>
        <v>12.979999999999999</v>
      </c>
      <c r="AO30" s="21">
        <f t="shared" si="5"/>
        <v>0</v>
      </c>
      <c r="AP30" s="21">
        <f t="shared" si="6"/>
        <v>0</v>
      </c>
      <c r="AQ30" s="21">
        <f>AN30</f>
        <v>12.979999999999999</v>
      </c>
      <c r="AR30" s="21">
        <f t="shared" si="1"/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f t="shared" ref="AW30:AW45" si="11">AT30</f>
        <v>0</v>
      </c>
      <c r="AX30" s="21">
        <f>[1]СВОД!$M$11*1.18/1000</f>
        <v>61.440066999999992</v>
      </c>
      <c r="AY30" s="21"/>
      <c r="AZ30" s="21"/>
      <c r="BA30" s="21">
        <f>AX30</f>
        <v>61.440066999999992</v>
      </c>
      <c r="BB30" s="21"/>
      <c r="BC30" s="21">
        <v>0</v>
      </c>
      <c r="BD30" s="21"/>
      <c r="BE30" s="21"/>
      <c r="BF30" s="21">
        <f t="shared" ref="BF30:BF41" si="12">BC30</f>
        <v>0</v>
      </c>
      <c r="BG30" s="21"/>
      <c r="BH30" s="21">
        <f t="shared" ref="BH30:BH44" si="13">BC30</f>
        <v>0</v>
      </c>
      <c r="BI30" s="21"/>
      <c r="BJ30" s="21"/>
      <c r="BK30" s="21">
        <f t="shared" ref="BK30:BK44" si="14">BH30</f>
        <v>0</v>
      </c>
      <c r="BL30" s="21"/>
      <c r="BM30" s="21">
        <f>AI30+AS30+BC30</f>
        <v>12.979999999999999</v>
      </c>
      <c r="BN30" s="21"/>
      <c r="BO30" s="21"/>
      <c r="BP30" s="21">
        <f t="shared" ref="BP30:BP45" si="15">BM30</f>
        <v>12.979999999999999</v>
      </c>
      <c r="BQ30" s="21"/>
      <c r="BR30" s="21">
        <f>AN30+AX30+BH30</f>
        <v>74.420066999999989</v>
      </c>
      <c r="BS30" s="21"/>
      <c r="BT30" s="21"/>
      <c r="BU30" s="21">
        <f t="shared" ref="BU30:BU45" si="16">BR30</f>
        <v>74.420066999999989</v>
      </c>
      <c r="BV30" s="21"/>
      <c r="BW30" s="25" t="s">
        <v>105</v>
      </c>
    </row>
    <row r="31" spans="1:77" ht="51" x14ac:dyDescent="0.2">
      <c r="A31" s="11" t="s">
        <v>96</v>
      </c>
      <c r="B31" s="22" t="s">
        <v>106</v>
      </c>
      <c r="C31" s="22" t="s">
        <v>107</v>
      </c>
      <c r="D31" s="23" t="s">
        <v>100</v>
      </c>
      <c r="E31" s="23">
        <v>2018</v>
      </c>
      <c r="F31" s="23">
        <v>2019</v>
      </c>
      <c r="G31" s="23">
        <v>2019</v>
      </c>
      <c r="H31" s="23" t="s">
        <v>101</v>
      </c>
      <c r="I31" s="23" t="s">
        <v>101</v>
      </c>
      <c r="J31" s="23" t="s">
        <v>101</v>
      </c>
      <c r="K31" s="23" t="s">
        <v>101</v>
      </c>
      <c r="L31" s="23" t="s">
        <v>101</v>
      </c>
      <c r="M31" s="23" t="s">
        <v>101</v>
      </c>
      <c r="N31" s="23" t="s">
        <v>101</v>
      </c>
      <c r="O31" s="23">
        <v>0</v>
      </c>
      <c r="P31" s="23" t="s">
        <v>101</v>
      </c>
      <c r="Q31" s="23" t="s">
        <v>101</v>
      </c>
      <c r="R31" s="23" t="s">
        <v>101</v>
      </c>
      <c r="S31" s="23" t="s">
        <v>101</v>
      </c>
      <c r="T31" s="21">
        <v>12.979999999999999</v>
      </c>
      <c r="U31" s="21">
        <f t="shared" si="8"/>
        <v>76.869922999999986</v>
      </c>
      <c r="V31" s="21">
        <f t="shared" si="4"/>
        <v>0</v>
      </c>
      <c r="W31" s="21">
        <v>12.979999999999999</v>
      </c>
      <c r="X31" s="21">
        <f t="shared" si="9"/>
        <v>76.869922999999986</v>
      </c>
      <c r="Y31" s="21" t="s">
        <v>101</v>
      </c>
      <c r="Z31" s="21" t="s">
        <v>101</v>
      </c>
      <c r="AA31" s="21" t="s">
        <v>101</v>
      </c>
      <c r="AB31" s="21" t="s">
        <v>101</v>
      </c>
      <c r="AC31" s="21" t="s">
        <v>101</v>
      </c>
      <c r="AD31" s="21" t="s">
        <v>101</v>
      </c>
      <c r="AE31" s="21" t="s">
        <v>101</v>
      </c>
      <c r="AF31" s="21" t="s">
        <v>101</v>
      </c>
      <c r="AG31" s="21" t="s">
        <v>101</v>
      </c>
      <c r="AH31" s="21" t="s">
        <v>101</v>
      </c>
      <c r="AI31" s="21">
        <v>0</v>
      </c>
      <c r="AJ31" s="21">
        <v>0</v>
      </c>
      <c r="AK31" s="21">
        <v>0</v>
      </c>
      <c r="AL31" s="21">
        <f t="shared" si="10"/>
        <v>0</v>
      </c>
      <c r="AM31" s="21">
        <f t="shared" si="0"/>
        <v>0</v>
      </c>
      <c r="AN31" s="21">
        <f t="shared" ref="AN31:AN41" si="17">AI31</f>
        <v>0</v>
      </c>
      <c r="AO31" s="21">
        <f t="shared" si="5"/>
        <v>0</v>
      </c>
      <c r="AP31" s="21">
        <f t="shared" si="6"/>
        <v>0</v>
      </c>
      <c r="AQ31" s="21">
        <f t="shared" ref="AQ31:AQ41" si="18">AN31</f>
        <v>0</v>
      </c>
      <c r="AR31" s="21">
        <f t="shared" si="1"/>
        <v>0</v>
      </c>
      <c r="AS31" s="21">
        <v>4.0400002199999996</v>
      </c>
      <c r="AT31" s="21">
        <f t="shared" si="7"/>
        <v>0</v>
      </c>
      <c r="AU31" s="21">
        <f t="shared" si="7"/>
        <v>0</v>
      </c>
      <c r="AV31" s="21">
        <f t="shared" ref="AV31:AV36" si="19">AS31</f>
        <v>4.0400002199999996</v>
      </c>
      <c r="AW31" s="21">
        <f t="shared" si="11"/>
        <v>0</v>
      </c>
      <c r="AX31" s="21">
        <v>67.929923219999992</v>
      </c>
      <c r="AY31" s="21"/>
      <c r="AZ31" s="21"/>
      <c r="BA31" s="21">
        <f>AX31</f>
        <v>67.929923219999992</v>
      </c>
      <c r="BB31" s="21"/>
      <c r="BC31" s="21">
        <v>8.9399997799999991</v>
      </c>
      <c r="BD31" s="21"/>
      <c r="BE31" s="21"/>
      <c r="BF31" s="21">
        <f t="shared" si="12"/>
        <v>8.9399997799999991</v>
      </c>
      <c r="BG31" s="21"/>
      <c r="BH31" s="21">
        <f t="shared" si="13"/>
        <v>8.9399997799999991</v>
      </c>
      <c r="BI31" s="21"/>
      <c r="BJ31" s="21"/>
      <c r="BK31" s="21">
        <f t="shared" si="14"/>
        <v>8.9399997799999991</v>
      </c>
      <c r="BL31" s="21"/>
      <c r="BM31" s="21">
        <f t="shared" ref="BM31:BM45" si="20">AI31+AS31+BC31</f>
        <v>12.979999999999999</v>
      </c>
      <c r="BN31" s="21"/>
      <c r="BO31" s="21"/>
      <c r="BP31" s="21">
        <f t="shared" si="15"/>
        <v>12.979999999999999</v>
      </c>
      <c r="BQ31" s="21"/>
      <c r="BR31" s="21">
        <f t="shared" ref="BR31:BR45" si="21">AN31+AX31+BH31</f>
        <v>76.869922999999986</v>
      </c>
      <c r="BS31" s="21"/>
      <c r="BT31" s="21"/>
      <c r="BU31" s="21">
        <f t="shared" si="16"/>
        <v>76.869922999999986</v>
      </c>
      <c r="BV31" s="21"/>
      <c r="BW31" s="25" t="s">
        <v>105</v>
      </c>
    </row>
    <row r="32" spans="1:77" ht="25.5" x14ac:dyDescent="0.2">
      <c r="A32" s="11" t="s">
        <v>96</v>
      </c>
      <c r="B32" s="22" t="s">
        <v>108</v>
      </c>
      <c r="C32" s="22" t="s">
        <v>109</v>
      </c>
      <c r="D32" s="23" t="s">
        <v>100</v>
      </c>
      <c r="E32" s="23">
        <v>2017</v>
      </c>
      <c r="F32" s="23">
        <v>2019</v>
      </c>
      <c r="G32" s="23">
        <v>2019</v>
      </c>
      <c r="H32" s="23" t="s">
        <v>101</v>
      </c>
      <c r="I32" s="23" t="s">
        <v>101</v>
      </c>
      <c r="J32" s="23" t="s">
        <v>101</v>
      </c>
      <c r="K32" s="23" t="s">
        <v>101</v>
      </c>
      <c r="L32" s="23" t="s">
        <v>101</v>
      </c>
      <c r="M32" s="23" t="s">
        <v>101</v>
      </c>
      <c r="N32" s="23" t="s">
        <v>101</v>
      </c>
      <c r="O32" s="23">
        <v>0</v>
      </c>
      <c r="P32" s="23" t="s">
        <v>101</v>
      </c>
      <c r="Q32" s="23" t="s">
        <v>101</v>
      </c>
      <c r="R32" s="23" t="s">
        <v>101</v>
      </c>
      <c r="S32" s="23" t="s">
        <v>101</v>
      </c>
      <c r="T32" s="21">
        <v>3.3800061599999998</v>
      </c>
      <c r="U32" s="21">
        <f>T32</f>
        <v>3.3800061599999998</v>
      </c>
      <c r="V32" s="21">
        <f t="shared" si="4"/>
        <v>0</v>
      </c>
      <c r="W32" s="21">
        <v>3.3800061599999998</v>
      </c>
      <c r="X32" s="21">
        <f t="shared" si="9"/>
        <v>3.3800061599999998</v>
      </c>
      <c r="Y32" s="21" t="s">
        <v>101</v>
      </c>
      <c r="Z32" s="21" t="s">
        <v>101</v>
      </c>
      <c r="AA32" s="21" t="s">
        <v>101</v>
      </c>
      <c r="AB32" s="21" t="s">
        <v>101</v>
      </c>
      <c r="AC32" s="21" t="s">
        <v>101</v>
      </c>
      <c r="AD32" s="21" t="s">
        <v>101</v>
      </c>
      <c r="AE32" s="21" t="s">
        <v>101</v>
      </c>
      <c r="AF32" s="21" t="s">
        <v>101</v>
      </c>
      <c r="AG32" s="21" t="s">
        <v>101</v>
      </c>
      <c r="AH32" s="21" t="s">
        <v>101</v>
      </c>
      <c r="AI32" s="21">
        <v>2.5600005599999998</v>
      </c>
      <c r="AJ32" s="21">
        <v>0</v>
      </c>
      <c r="AK32" s="21">
        <v>0</v>
      </c>
      <c r="AL32" s="21">
        <f t="shared" si="10"/>
        <v>2.5600005599999998</v>
      </c>
      <c r="AM32" s="21">
        <f t="shared" si="0"/>
        <v>0</v>
      </c>
      <c r="AN32" s="21">
        <f t="shared" si="17"/>
        <v>2.5600005599999998</v>
      </c>
      <c r="AO32" s="21">
        <f t="shared" si="5"/>
        <v>0</v>
      </c>
      <c r="AP32" s="21">
        <f t="shared" si="6"/>
        <v>0</v>
      </c>
      <c r="AQ32" s="21">
        <f t="shared" si="18"/>
        <v>2.5600005599999998</v>
      </c>
      <c r="AR32" s="21">
        <f t="shared" si="1"/>
        <v>0</v>
      </c>
      <c r="AS32" s="21">
        <v>0.41000279999999995</v>
      </c>
      <c r="AT32" s="21">
        <f t="shared" si="7"/>
        <v>0</v>
      </c>
      <c r="AU32" s="21">
        <f t="shared" si="7"/>
        <v>0</v>
      </c>
      <c r="AV32" s="21">
        <f t="shared" si="19"/>
        <v>0.41000279999999995</v>
      </c>
      <c r="AW32" s="21">
        <f t="shared" si="11"/>
        <v>0</v>
      </c>
      <c r="AX32" s="21">
        <f>AS32</f>
        <v>0.41000279999999995</v>
      </c>
      <c r="AY32" s="21"/>
      <c r="AZ32" s="21"/>
      <c r="BA32" s="21">
        <f>AV32</f>
        <v>0.41000279999999995</v>
      </c>
      <c r="BB32" s="21"/>
      <c r="BC32" s="21">
        <v>0.41000279999999995</v>
      </c>
      <c r="BD32" s="21"/>
      <c r="BE32" s="21"/>
      <c r="BF32" s="21">
        <f t="shared" si="12"/>
        <v>0.41000279999999995</v>
      </c>
      <c r="BG32" s="21"/>
      <c r="BH32" s="21">
        <f t="shared" si="13"/>
        <v>0.41000279999999995</v>
      </c>
      <c r="BI32" s="21"/>
      <c r="BJ32" s="21"/>
      <c r="BK32" s="21">
        <f t="shared" si="14"/>
        <v>0.41000279999999995</v>
      </c>
      <c r="BL32" s="21"/>
      <c r="BM32" s="21">
        <f t="shared" si="20"/>
        <v>3.3800061599999998</v>
      </c>
      <c r="BN32" s="21"/>
      <c r="BO32" s="21"/>
      <c r="BP32" s="21">
        <f t="shared" si="15"/>
        <v>3.3800061599999998</v>
      </c>
      <c r="BQ32" s="21"/>
      <c r="BR32" s="21">
        <f>AN32+AX32+BH32</f>
        <v>3.3800061599999998</v>
      </c>
      <c r="BS32" s="21"/>
      <c r="BT32" s="21"/>
      <c r="BU32" s="21">
        <f t="shared" si="16"/>
        <v>3.3800061599999998</v>
      </c>
      <c r="BV32" s="21"/>
      <c r="BW32" s="21"/>
    </row>
    <row r="33" spans="1:75" s="31" customFormat="1" ht="165.75" x14ac:dyDescent="0.2">
      <c r="A33" s="26" t="s">
        <v>96</v>
      </c>
      <c r="B33" s="27" t="s">
        <v>110</v>
      </c>
      <c r="C33" s="27" t="s">
        <v>111</v>
      </c>
      <c r="D33" s="28" t="s">
        <v>100</v>
      </c>
      <c r="E33" s="28">
        <v>2017</v>
      </c>
      <c r="F33" s="28">
        <v>2018</v>
      </c>
      <c r="G33" s="28">
        <v>2018</v>
      </c>
      <c r="H33" s="28" t="s">
        <v>101</v>
      </c>
      <c r="I33" s="28" t="s">
        <v>101</v>
      </c>
      <c r="J33" s="28" t="s">
        <v>101</v>
      </c>
      <c r="K33" s="28" t="s">
        <v>101</v>
      </c>
      <c r="L33" s="28" t="s">
        <v>101</v>
      </c>
      <c r="M33" s="28" t="s">
        <v>101</v>
      </c>
      <c r="N33" s="28" t="s">
        <v>101</v>
      </c>
      <c r="O33" s="28">
        <v>0</v>
      </c>
      <c r="P33" s="28" t="s">
        <v>101</v>
      </c>
      <c r="Q33" s="28" t="s">
        <v>101</v>
      </c>
      <c r="R33" s="28" t="s">
        <v>101</v>
      </c>
      <c r="S33" s="28" t="s">
        <v>101</v>
      </c>
      <c r="T33" s="29">
        <v>7.3099996999999988</v>
      </c>
      <c r="U33" s="29">
        <f t="shared" si="8"/>
        <v>22.38778954</v>
      </c>
      <c r="V33" s="29">
        <f t="shared" si="4"/>
        <v>0</v>
      </c>
      <c r="W33" s="29">
        <v>7.3099996999999988</v>
      </c>
      <c r="X33" s="29">
        <f t="shared" si="9"/>
        <v>22.38778954</v>
      </c>
      <c r="Y33" s="29" t="s">
        <v>101</v>
      </c>
      <c r="Z33" s="29" t="s">
        <v>101</v>
      </c>
      <c r="AA33" s="29" t="s">
        <v>101</v>
      </c>
      <c r="AB33" s="29" t="s">
        <v>101</v>
      </c>
      <c r="AC33" s="29" t="s">
        <v>101</v>
      </c>
      <c r="AD33" s="29" t="s">
        <v>101</v>
      </c>
      <c r="AE33" s="29" t="s">
        <v>101</v>
      </c>
      <c r="AF33" s="29" t="s">
        <v>101</v>
      </c>
      <c r="AG33" s="29" t="s">
        <v>101</v>
      </c>
      <c r="AH33" s="29" t="s">
        <v>101</v>
      </c>
      <c r="AI33" s="29">
        <v>1.7500001799999998</v>
      </c>
      <c r="AJ33" s="29">
        <v>0</v>
      </c>
      <c r="AK33" s="29">
        <v>0</v>
      </c>
      <c r="AL33" s="29">
        <f t="shared" si="10"/>
        <v>1.7500001799999998</v>
      </c>
      <c r="AM33" s="29">
        <f t="shared" si="0"/>
        <v>0</v>
      </c>
      <c r="AN33" s="29">
        <f t="shared" si="17"/>
        <v>1.7500001799999998</v>
      </c>
      <c r="AO33" s="29">
        <f t="shared" si="5"/>
        <v>0</v>
      </c>
      <c r="AP33" s="29">
        <f t="shared" si="6"/>
        <v>0</v>
      </c>
      <c r="AQ33" s="29">
        <f t="shared" si="18"/>
        <v>1.7500001799999998</v>
      </c>
      <c r="AR33" s="29">
        <f t="shared" si="1"/>
        <v>0</v>
      </c>
      <c r="AS33" s="29">
        <v>5.559999519999999</v>
      </c>
      <c r="AT33" s="29">
        <f t="shared" si="7"/>
        <v>0</v>
      </c>
      <c r="AU33" s="29">
        <f t="shared" si="7"/>
        <v>0</v>
      </c>
      <c r="AV33" s="29">
        <f t="shared" si="19"/>
        <v>5.559999519999999</v>
      </c>
      <c r="AW33" s="29">
        <f t="shared" si="11"/>
        <v>0</v>
      </c>
      <c r="AX33" s="29">
        <f>15.07778984+AS33</f>
        <v>20.637789359999999</v>
      </c>
      <c r="AY33" s="29"/>
      <c r="AZ33" s="29"/>
      <c r="BA33" s="29">
        <f>AX33</f>
        <v>20.637789359999999</v>
      </c>
      <c r="BB33" s="29"/>
      <c r="BC33" s="29">
        <v>0</v>
      </c>
      <c r="BD33" s="29"/>
      <c r="BE33" s="29"/>
      <c r="BF33" s="29">
        <f t="shared" si="12"/>
        <v>0</v>
      </c>
      <c r="BG33" s="29"/>
      <c r="BH33" s="29">
        <f t="shared" si="13"/>
        <v>0</v>
      </c>
      <c r="BI33" s="29"/>
      <c r="BJ33" s="29"/>
      <c r="BK33" s="29">
        <f t="shared" si="14"/>
        <v>0</v>
      </c>
      <c r="BL33" s="29"/>
      <c r="BM33" s="29">
        <f t="shared" si="20"/>
        <v>7.3099996999999988</v>
      </c>
      <c r="BN33" s="29"/>
      <c r="BO33" s="29"/>
      <c r="BP33" s="29">
        <f t="shared" si="15"/>
        <v>7.3099996999999988</v>
      </c>
      <c r="BQ33" s="29"/>
      <c r="BR33" s="29">
        <f t="shared" si="21"/>
        <v>22.38778954</v>
      </c>
      <c r="BS33" s="29"/>
      <c r="BT33" s="29"/>
      <c r="BU33" s="29">
        <f t="shared" si="16"/>
        <v>22.38778954</v>
      </c>
      <c r="BV33" s="29"/>
      <c r="BW33" s="30" t="s">
        <v>112</v>
      </c>
    </row>
    <row r="34" spans="1:75" ht="65.25" customHeight="1" x14ac:dyDescent="0.2">
      <c r="A34" s="11" t="s">
        <v>96</v>
      </c>
      <c r="B34" s="22" t="s">
        <v>113</v>
      </c>
      <c r="C34" s="22" t="s">
        <v>114</v>
      </c>
      <c r="D34" s="23" t="s">
        <v>100</v>
      </c>
      <c r="E34" s="23">
        <v>2017</v>
      </c>
      <c r="F34" s="23">
        <v>2017</v>
      </c>
      <c r="G34" s="23">
        <v>2017</v>
      </c>
      <c r="H34" s="23" t="s">
        <v>101</v>
      </c>
      <c r="I34" s="23" t="s">
        <v>101</v>
      </c>
      <c r="J34" s="23" t="s">
        <v>101</v>
      </c>
      <c r="K34" s="23" t="s">
        <v>101</v>
      </c>
      <c r="L34" s="23" t="s">
        <v>101</v>
      </c>
      <c r="M34" s="23" t="s">
        <v>101</v>
      </c>
      <c r="N34" s="23" t="s">
        <v>101</v>
      </c>
      <c r="O34" s="23">
        <v>0</v>
      </c>
      <c r="P34" s="23" t="s">
        <v>101</v>
      </c>
      <c r="Q34" s="23" t="s">
        <v>101</v>
      </c>
      <c r="R34" s="23" t="s">
        <v>101</v>
      </c>
      <c r="S34" s="23" t="s">
        <v>101</v>
      </c>
      <c r="T34" s="21">
        <v>52.829999952000001</v>
      </c>
      <c r="U34" s="21">
        <f t="shared" si="8"/>
        <v>52.829999952000001</v>
      </c>
      <c r="V34" s="21">
        <f t="shared" si="4"/>
        <v>0</v>
      </c>
      <c r="W34" s="21">
        <v>52.829999952000001</v>
      </c>
      <c r="X34" s="21">
        <f t="shared" si="9"/>
        <v>52.829999952000001</v>
      </c>
      <c r="Y34" s="21" t="s">
        <v>101</v>
      </c>
      <c r="Z34" s="21" t="s">
        <v>101</v>
      </c>
      <c r="AA34" s="21" t="s">
        <v>101</v>
      </c>
      <c r="AB34" s="21" t="s">
        <v>101</v>
      </c>
      <c r="AC34" s="21" t="s">
        <v>101</v>
      </c>
      <c r="AD34" s="21" t="s">
        <v>101</v>
      </c>
      <c r="AE34" s="21" t="s">
        <v>101</v>
      </c>
      <c r="AF34" s="21" t="s">
        <v>101</v>
      </c>
      <c r="AG34" s="21" t="s">
        <v>101</v>
      </c>
      <c r="AH34" s="21" t="s">
        <v>101</v>
      </c>
      <c r="AI34" s="21">
        <v>52.829999952000001</v>
      </c>
      <c r="AJ34" s="21">
        <v>0</v>
      </c>
      <c r="AK34" s="21">
        <v>0</v>
      </c>
      <c r="AL34" s="21">
        <f t="shared" si="10"/>
        <v>52.829999952000001</v>
      </c>
      <c r="AM34" s="21">
        <f t="shared" si="0"/>
        <v>0</v>
      </c>
      <c r="AN34" s="21">
        <f t="shared" si="17"/>
        <v>52.829999952000001</v>
      </c>
      <c r="AO34" s="21">
        <f t="shared" si="5"/>
        <v>0</v>
      </c>
      <c r="AP34" s="21">
        <f t="shared" si="6"/>
        <v>0</v>
      </c>
      <c r="AQ34" s="21">
        <f t="shared" si="18"/>
        <v>52.829999952000001</v>
      </c>
      <c r="AR34" s="21">
        <f t="shared" si="1"/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f t="shared" si="11"/>
        <v>0</v>
      </c>
      <c r="AX34" s="21">
        <v>0</v>
      </c>
      <c r="AY34" s="21"/>
      <c r="AZ34" s="21"/>
      <c r="BA34" s="21"/>
      <c r="BB34" s="21"/>
      <c r="BC34" s="21">
        <v>0</v>
      </c>
      <c r="BD34" s="21"/>
      <c r="BE34" s="21"/>
      <c r="BF34" s="21">
        <f t="shared" si="12"/>
        <v>0</v>
      </c>
      <c r="BG34" s="21"/>
      <c r="BH34" s="21">
        <f t="shared" si="13"/>
        <v>0</v>
      </c>
      <c r="BI34" s="21"/>
      <c r="BJ34" s="21"/>
      <c r="BK34" s="21">
        <f t="shared" si="14"/>
        <v>0</v>
      </c>
      <c r="BL34" s="21"/>
      <c r="BM34" s="21">
        <f t="shared" si="20"/>
        <v>52.829999952000001</v>
      </c>
      <c r="BN34" s="21"/>
      <c r="BO34" s="21"/>
      <c r="BP34" s="21">
        <f t="shared" si="15"/>
        <v>52.829999952000001</v>
      </c>
      <c r="BQ34" s="21"/>
      <c r="BR34" s="21">
        <f t="shared" si="21"/>
        <v>52.829999952000001</v>
      </c>
      <c r="BS34" s="21"/>
      <c r="BT34" s="21"/>
      <c r="BU34" s="21">
        <f t="shared" si="16"/>
        <v>52.829999952000001</v>
      </c>
      <c r="BV34" s="21"/>
      <c r="BW34" s="21"/>
    </row>
    <row r="35" spans="1:75" ht="38.25" x14ac:dyDescent="0.2">
      <c r="A35" s="11" t="s">
        <v>96</v>
      </c>
      <c r="B35" s="22" t="s">
        <v>115</v>
      </c>
      <c r="C35" s="22" t="s">
        <v>116</v>
      </c>
      <c r="D35" s="23" t="s">
        <v>100</v>
      </c>
      <c r="E35" s="23">
        <v>2017</v>
      </c>
      <c r="F35" s="23">
        <v>2019</v>
      </c>
      <c r="G35" s="23">
        <v>2019</v>
      </c>
      <c r="H35" s="23" t="s">
        <v>101</v>
      </c>
      <c r="I35" s="23" t="s">
        <v>101</v>
      </c>
      <c r="J35" s="23" t="s">
        <v>101</v>
      </c>
      <c r="K35" s="23" t="s">
        <v>101</v>
      </c>
      <c r="L35" s="23" t="s">
        <v>101</v>
      </c>
      <c r="M35" s="23" t="s">
        <v>101</v>
      </c>
      <c r="N35" s="23" t="s">
        <v>101</v>
      </c>
      <c r="O35" s="23">
        <v>0</v>
      </c>
      <c r="P35" s="23" t="s">
        <v>101</v>
      </c>
      <c r="Q35" s="23" t="s">
        <v>101</v>
      </c>
      <c r="R35" s="23" t="s">
        <v>101</v>
      </c>
      <c r="S35" s="23" t="s">
        <v>101</v>
      </c>
      <c r="T35" s="21">
        <v>39.210000260399994</v>
      </c>
      <c r="U35" s="21">
        <f>BR35</f>
        <v>39.210000260399994</v>
      </c>
      <c r="V35" s="21">
        <f t="shared" si="4"/>
        <v>0</v>
      </c>
      <c r="W35" s="21">
        <v>39.210000260399994</v>
      </c>
      <c r="X35" s="21">
        <f>U35</f>
        <v>39.210000260399994</v>
      </c>
      <c r="Y35" s="21" t="s">
        <v>101</v>
      </c>
      <c r="Z35" s="21" t="s">
        <v>101</v>
      </c>
      <c r="AA35" s="21" t="s">
        <v>101</v>
      </c>
      <c r="AB35" s="21" t="s">
        <v>101</v>
      </c>
      <c r="AC35" s="21" t="s">
        <v>101</v>
      </c>
      <c r="AD35" s="21" t="s">
        <v>101</v>
      </c>
      <c r="AE35" s="21" t="s">
        <v>101</v>
      </c>
      <c r="AF35" s="21" t="s">
        <v>101</v>
      </c>
      <c r="AG35" s="21" t="s">
        <v>101</v>
      </c>
      <c r="AH35" s="21" t="s">
        <v>101</v>
      </c>
      <c r="AI35" s="21">
        <v>12.990000027999999</v>
      </c>
      <c r="AJ35" s="21">
        <v>0</v>
      </c>
      <c r="AK35" s="21">
        <v>0</v>
      </c>
      <c r="AL35" s="21">
        <f t="shared" si="10"/>
        <v>12.990000027999999</v>
      </c>
      <c r="AM35" s="21">
        <f t="shared" si="0"/>
        <v>0</v>
      </c>
      <c r="AN35" s="21">
        <f t="shared" si="17"/>
        <v>12.990000027999999</v>
      </c>
      <c r="AO35" s="21">
        <f t="shared" si="5"/>
        <v>0</v>
      </c>
      <c r="AP35" s="21">
        <f t="shared" si="6"/>
        <v>0</v>
      </c>
      <c r="AQ35" s="21">
        <f t="shared" si="18"/>
        <v>12.990000027999999</v>
      </c>
      <c r="AR35" s="21">
        <f t="shared" si="1"/>
        <v>0</v>
      </c>
      <c r="AS35" s="21">
        <v>13.150000239999999</v>
      </c>
      <c r="AT35" s="21">
        <f t="shared" si="7"/>
        <v>0</v>
      </c>
      <c r="AU35" s="21">
        <f t="shared" si="7"/>
        <v>0</v>
      </c>
      <c r="AV35" s="21">
        <f t="shared" si="19"/>
        <v>13.150000239999999</v>
      </c>
      <c r="AW35" s="21">
        <f t="shared" si="11"/>
        <v>0</v>
      </c>
      <c r="AX35" s="21">
        <f>AS35</f>
        <v>13.150000239999999</v>
      </c>
      <c r="AY35" s="21"/>
      <c r="AZ35" s="21"/>
      <c r="BA35" s="21"/>
      <c r="BB35" s="21"/>
      <c r="BC35" s="21">
        <v>13.069999992399998</v>
      </c>
      <c r="BD35" s="21"/>
      <c r="BE35" s="21"/>
      <c r="BF35" s="21">
        <f t="shared" si="12"/>
        <v>13.069999992399998</v>
      </c>
      <c r="BG35" s="21"/>
      <c r="BH35" s="21">
        <f t="shared" si="13"/>
        <v>13.069999992399998</v>
      </c>
      <c r="BI35" s="21"/>
      <c r="BJ35" s="21"/>
      <c r="BK35" s="21">
        <f t="shared" si="14"/>
        <v>13.069999992399998</v>
      </c>
      <c r="BL35" s="21"/>
      <c r="BM35" s="21">
        <f t="shared" si="20"/>
        <v>39.210000260399994</v>
      </c>
      <c r="BN35" s="21"/>
      <c r="BO35" s="21"/>
      <c r="BP35" s="21">
        <f t="shared" si="15"/>
        <v>39.210000260399994</v>
      </c>
      <c r="BQ35" s="21"/>
      <c r="BR35" s="21">
        <f t="shared" si="21"/>
        <v>39.210000260399994</v>
      </c>
      <c r="BS35" s="21"/>
      <c r="BT35" s="21"/>
      <c r="BU35" s="21">
        <f t="shared" si="16"/>
        <v>39.210000260399994</v>
      </c>
      <c r="BV35" s="21"/>
      <c r="BW35" s="21"/>
    </row>
    <row r="36" spans="1:75" ht="38.25" x14ac:dyDescent="0.2">
      <c r="A36" s="11" t="s">
        <v>96</v>
      </c>
      <c r="B36" s="22" t="s">
        <v>117</v>
      </c>
      <c r="C36" s="22" t="s">
        <v>118</v>
      </c>
      <c r="D36" s="23" t="s">
        <v>100</v>
      </c>
      <c r="E36" s="23">
        <v>2017</v>
      </c>
      <c r="F36" s="23">
        <v>2019</v>
      </c>
      <c r="G36" s="23">
        <v>2019</v>
      </c>
      <c r="H36" s="23" t="s">
        <v>101</v>
      </c>
      <c r="I36" s="23" t="s">
        <v>101</v>
      </c>
      <c r="J36" s="23" t="s">
        <v>101</v>
      </c>
      <c r="K36" s="23" t="s">
        <v>101</v>
      </c>
      <c r="L36" s="23" t="s">
        <v>101</v>
      </c>
      <c r="M36" s="23" t="s">
        <v>101</v>
      </c>
      <c r="N36" s="23" t="s">
        <v>101</v>
      </c>
      <c r="O36" s="23">
        <v>0</v>
      </c>
      <c r="P36" s="23" t="s">
        <v>101</v>
      </c>
      <c r="Q36" s="23" t="s">
        <v>101</v>
      </c>
      <c r="R36" s="23" t="s">
        <v>101</v>
      </c>
      <c r="S36" s="23" t="s">
        <v>101</v>
      </c>
      <c r="T36" s="21">
        <v>7.3999999519999999</v>
      </c>
      <c r="U36" s="21">
        <f t="shared" si="8"/>
        <v>7.3999999519999999</v>
      </c>
      <c r="V36" s="21">
        <f t="shared" si="4"/>
        <v>0</v>
      </c>
      <c r="W36" s="21">
        <v>7.3999999519999999</v>
      </c>
      <c r="X36" s="21">
        <f t="shared" si="9"/>
        <v>7.3999999519999999</v>
      </c>
      <c r="Y36" s="21" t="s">
        <v>101</v>
      </c>
      <c r="Z36" s="21" t="s">
        <v>101</v>
      </c>
      <c r="AA36" s="21" t="s">
        <v>101</v>
      </c>
      <c r="AB36" s="21" t="s">
        <v>101</v>
      </c>
      <c r="AC36" s="21" t="s">
        <v>101</v>
      </c>
      <c r="AD36" s="21" t="s">
        <v>101</v>
      </c>
      <c r="AE36" s="21" t="s">
        <v>101</v>
      </c>
      <c r="AF36" s="21" t="s">
        <v>101</v>
      </c>
      <c r="AG36" s="21" t="s">
        <v>101</v>
      </c>
      <c r="AH36" s="21" t="s">
        <v>101</v>
      </c>
      <c r="AI36" s="21">
        <v>2.2199999619999997</v>
      </c>
      <c r="AJ36" s="21">
        <v>0</v>
      </c>
      <c r="AK36" s="21">
        <v>0</v>
      </c>
      <c r="AL36" s="21">
        <f t="shared" si="10"/>
        <v>2.2199999619999997</v>
      </c>
      <c r="AM36" s="21">
        <f t="shared" ref="AM36:AM45" si="22">SUM(AM45:AM61)</f>
        <v>0</v>
      </c>
      <c r="AN36" s="21">
        <f t="shared" si="17"/>
        <v>2.2199999619999997</v>
      </c>
      <c r="AO36" s="21">
        <f t="shared" si="5"/>
        <v>0</v>
      </c>
      <c r="AP36" s="21">
        <f t="shared" si="6"/>
        <v>0</v>
      </c>
      <c r="AQ36" s="21">
        <f t="shared" si="18"/>
        <v>2.2199999619999997</v>
      </c>
      <c r="AR36" s="21">
        <f t="shared" si="1"/>
        <v>0</v>
      </c>
      <c r="AS36" s="21">
        <v>2.2199999619999997</v>
      </c>
      <c r="AT36" s="21">
        <f t="shared" si="7"/>
        <v>0</v>
      </c>
      <c r="AU36" s="21">
        <f t="shared" si="7"/>
        <v>0</v>
      </c>
      <c r="AV36" s="21">
        <f t="shared" si="19"/>
        <v>2.2199999619999997</v>
      </c>
      <c r="AW36" s="21">
        <f t="shared" si="11"/>
        <v>0</v>
      </c>
      <c r="AX36" s="21">
        <f>AS36</f>
        <v>2.2199999619999997</v>
      </c>
      <c r="AY36" s="21"/>
      <c r="AZ36" s="21"/>
      <c r="BA36" s="21"/>
      <c r="BB36" s="21"/>
      <c r="BC36" s="21">
        <v>2.9600000280000001</v>
      </c>
      <c r="BD36" s="21"/>
      <c r="BE36" s="21"/>
      <c r="BF36" s="21">
        <f t="shared" si="12"/>
        <v>2.9600000280000001</v>
      </c>
      <c r="BG36" s="21"/>
      <c r="BH36" s="21">
        <f t="shared" si="13"/>
        <v>2.9600000280000001</v>
      </c>
      <c r="BI36" s="21"/>
      <c r="BJ36" s="21"/>
      <c r="BK36" s="21">
        <f t="shared" si="14"/>
        <v>2.9600000280000001</v>
      </c>
      <c r="BL36" s="21"/>
      <c r="BM36" s="21">
        <f t="shared" si="20"/>
        <v>7.3999999519999999</v>
      </c>
      <c r="BN36" s="21"/>
      <c r="BO36" s="21"/>
      <c r="BP36" s="21">
        <f t="shared" si="15"/>
        <v>7.3999999519999999</v>
      </c>
      <c r="BQ36" s="21"/>
      <c r="BR36" s="21">
        <f t="shared" si="21"/>
        <v>7.3999999519999999</v>
      </c>
      <c r="BS36" s="21"/>
      <c r="BT36" s="21"/>
      <c r="BU36" s="21">
        <f t="shared" si="16"/>
        <v>7.3999999519999999</v>
      </c>
      <c r="BV36" s="21"/>
      <c r="BW36" s="21"/>
    </row>
    <row r="37" spans="1:75" ht="38.25" x14ac:dyDescent="0.2">
      <c r="A37" s="11" t="s">
        <v>96</v>
      </c>
      <c r="B37" s="22" t="s">
        <v>119</v>
      </c>
      <c r="C37" s="22" t="s">
        <v>120</v>
      </c>
      <c r="D37" s="23" t="s">
        <v>100</v>
      </c>
      <c r="E37" s="23">
        <v>2017</v>
      </c>
      <c r="F37" s="23">
        <v>2017</v>
      </c>
      <c r="G37" s="23">
        <v>2017</v>
      </c>
      <c r="H37" s="23" t="s">
        <v>101</v>
      </c>
      <c r="I37" s="23" t="s">
        <v>101</v>
      </c>
      <c r="J37" s="23" t="s">
        <v>101</v>
      </c>
      <c r="K37" s="23" t="s">
        <v>101</v>
      </c>
      <c r="L37" s="23" t="s">
        <v>101</v>
      </c>
      <c r="M37" s="23" t="s">
        <v>101</v>
      </c>
      <c r="N37" s="23" t="s">
        <v>101</v>
      </c>
      <c r="O37" s="23">
        <v>0</v>
      </c>
      <c r="P37" s="23" t="s">
        <v>101</v>
      </c>
      <c r="Q37" s="23" t="s">
        <v>101</v>
      </c>
      <c r="R37" s="23" t="s">
        <v>101</v>
      </c>
      <c r="S37" s="23" t="s">
        <v>101</v>
      </c>
      <c r="T37" s="21">
        <v>22.509999780000001</v>
      </c>
      <c r="U37" s="21">
        <f t="shared" si="8"/>
        <v>22.509999780000001</v>
      </c>
      <c r="V37" s="21">
        <f t="shared" si="4"/>
        <v>0</v>
      </c>
      <c r="W37" s="21">
        <v>22.509999780000001</v>
      </c>
      <c r="X37" s="21">
        <f t="shared" si="9"/>
        <v>22.509999780000001</v>
      </c>
      <c r="Y37" s="21" t="s">
        <v>101</v>
      </c>
      <c r="Z37" s="21" t="s">
        <v>101</v>
      </c>
      <c r="AA37" s="21" t="s">
        <v>101</v>
      </c>
      <c r="AB37" s="21" t="s">
        <v>101</v>
      </c>
      <c r="AC37" s="21" t="s">
        <v>101</v>
      </c>
      <c r="AD37" s="21" t="s">
        <v>101</v>
      </c>
      <c r="AE37" s="21" t="s">
        <v>101</v>
      </c>
      <c r="AF37" s="21" t="s">
        <v>101</v>
      </c>
      <c r="AG37" s="21" t="s">
        <v>101</v>
      </c>
      <c r="AH37" s="21" t="s">
        <v>101</v>
      </c>
      <c r="AI37" s="21">
        <v>22.509999780000001</v>
      </c>
      <c r="AJ37" s="21">
        <v>0</v>
      </c>
      <c r="AK37" s="21">
        <v>0</v>
      </c>
      <c r="AL37" s="21">
        <f t="shared" si="10"/>
        <v>22.509999780000001</v>
      </c>
      <c r="AM37" s="21">
        <f t="shared" si="22"/>
        <v>0</v>
      </c>
      <c r="AN37" s="21">
        <f t="shared" si="17"/>
        <v>22.509999780000001</v>
      </c>
      <c r="AO37" s="21">
        <f t="shared" si="5"/>
        <v>0</v>
      </c>
      <c r="AP37" s="21">
        <f t="shared" si="6"/>
        <v>0</v>
      </c>
      <c r="AQ37" s="21">
        <f t="shared" si="18"/>
        <v>22.509999780000001</v>
      </c>
      <c r="AR37" s="21">
        <f t="shared" si="1"/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f t="shared" si="11"/>
        <v>0</v>
      </c>
      <c r="AX37" s="21">
        <v>0</v>
      </c>
      <c r="AY37" s="21"/>
      <c r="AZ37" s="21"/>
      <c r="BA37" s="21"/>
      <c r="BB37" s="21"/>
      <c r="BC37" s="21">
        <v>0</v>
      </c>
      <c r="BD37" s="21"/>
      <c r="BE37" s="21"/>
      <c r="BF37" s="21">
        <f t="shared" si="12"/>
        <v>0</v>
      </c>
      <c r="BG37" s="21"/>
      <c r="BH37" s="21">
        <f t="shared" si="13"/>
        <v>0</v>
      </c>
      <c r="BI37" s="21"/>
      <c r="BJ37" s="21"/>
      <c r="BK37" s="21">
        <f t="shared" si="14"/>
        <v>0</v>
      </c>
      <c r="BL37" s="21"/>
      <c r="BM37" s="21">
        <f t="shared" si="20"/>
        <v>22.509999780000001</v>
      </c>
      <c r="BN37" s="21"/>
      <c r="BO37" s="21"/>
      <c r="BP37" s="21">
        <f t="shared" si="15"/>
        <v>22.509999780000001</v>
      </c>
      <c r="BQ37" s="21"/>
      <c r="BR37" s="21">
        <f t="shared" si="21"/>
        <v>22.509999780000001</v>
      </c>
      <c r="BS37" s="21"/>
      <c r="BT37" s="21"/>
      <c r="BU37" s="21">
        <f t="shared" si="16"/>
        <v>22.509999780000001</v>
      </c>
      <c r="BV37" s="21"/>
      <c r="BW37" s="21"/>
    </row>
    <row r="38" spans="1:75" ht="51" x14ac:dyDescent="0.2">
      <c r="A38" s="11" t="s">
        <v>96</v>
      </c>
      <c r="B38" s="22" t="s">
        <v>121</v>
      </c>
      <c r="C38" s="22" t="s">
        <v>122</v>
      </c>
      <c r="D38" s="23" t="s">
        <v>100</v>
      </c>
      <c r="E38" s="23">
        <v>2017</v>
      </c>
      <c r="F38" s="23">
        <v>2017</v>
      </c>
      <c r="G38" s="23">
        <v>2018</v>
      </c>
      <c r="H38" s="23" t="s">
        <v>101</v>
      </c>
      <c r="I38" s="23" t="s">
        <v>101</v>
      </c>
      <c r="J38" s="23" t="s">
        <v>101</v>
      </c>
      <c r="K38" s="23" t="s">
        <v>101</v>
      </c>
      <c r="L38" s="23" t="s">
        <v>101</v>
      </c>
      <c r="M38" s="23" t="s">
        <v>101</v>
      </c>
      <c r="N38" s="23" t="s">
        <v>101</v>
      </c>
      <c r="O38" s="23">
        <v>0</v>
      </c>
      <c r="P38" s="23" t="s">
        <v>101</v>
      </c>
      <c r="Q38" s="23" t="s">
        <v>101</v>
      </c>
      <c r="R38" s="23" t="s">
        <v>101</v>
      </c>
      <c r="S38" s="23" t="s">
        <v>101</v>
      </c>
      <c r="T38" s="21">
        <v>2.22999999</v>
      </c>
      <c r="U38" s="21">
        <f t="shared" si="8"/>
        <v>24.955059990000006</v>
      </c>
      <c r="V38" s="21">
        <f t="shared" si="4"/>
        <v>0</v>
      </c>
      <c r="W38" s="21">
        <v>2.22999999</v>
      </c>
      <c r="X38" s="21">
        <f t="shared" si="9"/>
        <v>24.955059990000006</v>
      </c>
      <c r="Y38" s="21" t="s">
        <v>101</v>
      </c>
      <c r="Z38" s="21" t="s">
        <v>101</v>
      </c>
      <c r="AA38" s="21" t="s">
        <v>101</v>
      </c>
      <c r="AB38" s="21" t="s">
        <v>101</v>
      </c>
      <c r="AC38" s="21" t="s">
        <v>101</v>
      </c>
      <c r="AD38" s="21" t="s">
        <v>101</v>
      </c>
      <c r="AE38" s="21" t="s">
        <v>101</v>
      </c>
      <c r="AF38" s="21" t="s">
        <v>101</v>
      </c>
      <c r="AG38" s="21" t="s">
        <v>101</v>
      </c>
      <c r="AH38" s="21" t="s">
        <v>101</v>
      </c>
      <c r="AI38" s="21">
        <v>2.22999999</v>
      </c>
      <c r="AJ38" s="21">
        <v>0</v>
      </c>
      <c r="AK38" s="21">
        <v>0</v>
      </c>
      <c r="AL38" s="21">
        <f t="shared" si="10"/>
        <v>2.22999999</v>
      </c>
      <c r="AM38" s="21">
        <f t="shared" si="22"/>
        <v>0</v>
      </c>
      <c r="AN38" s="21">
        <f t="shared" si="17"/>
        <v>2.22999999</v>
      </c>
      <c r="AO38" s="21">
        <f t="shared" si="5"/>
        <v>0</v>
      </c>
      <c r="AP38" s="21">
        <f t="shared" si="6"/>
        <v>0</v>
      </c>
      <c r="AQ38" s="21">
        <f t="shared" si="18"/>
        <v>2.22999999</v>
      </c>
      <c r="AR38" s="21">
        <f t="shared" si="1"/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f t="shared" si="11"/>
        <v>0</v>
      </c>
      <c r="AX38" s="21">
        <f>[1]СВОД!$M$31*1.18/1000</f>
        <v>22.725060000000006</v>
      </c>
      <c r="AY38" s="21"/>
      <c r="AZ38" s="21"/>
      <c r="BA38" s="21">
        <f>AX38</f>
        <v>22.725060000000006</v>
      </c>
      <c r="BB38" s="21"/>
      <c r="BC38" s="21">
        <v>0</v>
      </c>
      <c r="BD38" s="21"/>
      <c r="BE38" s="21"/>
      <c r="BF38" s="21">
        <f t="shared" si="12"/>
        <v>0</v>
      </c>
      <c r="BG38" s="21"/>
      <c r="BH38" s="21">
        <f t="shared" si="13"/>
        <v>0</v>
      </c>
      <c r="BI38" s="21"/>
      <c r="BJ38" s="21"/>
      <c r="BK38" s="21">
        <f t="shared" si="14"/>
        <v>0</v>
      </c>
      <c r="BL38" s="21"/>
      <c r="BM38" s="21">
        <f t="shared" si="20"/>
        <v>2.22999999</v>
      </c>
      <c r="BN38" s="21"/>
      <c r="BO38" s="21"/>
      <c r="BP38" s="21">
        <f t="shared" si="15"/>
        <v>2.22999999</v>
      </c>
      <c r="BQ38" s="21"/>
      <c r="BR38" s="21">
        <f t="shared" si="21"/>
        <v>24.955059990000006</v>
      </c>
      <c r="BS38" s="21"/>
      <c r="BT38" s="21"/>
      <c r="BU38" s="21">
        <f t="shared" si="16"/>
        <v>24.955059990000006</v>
      </c>
      <c r="BV38" s="21"/>
      <c r="BW38" s="25" t="s">
        <v>123</v>
      </c>
    </row>
    <row r="39" spans="1:75" ht="51" x14ac:dyDescent="0.2">
      <c r="A39" s="11" t="s">
        <v>96</v>
      </c>
      <c r="B39" s="22" t="s">
        <v>124</v>
      </c>
      <c r="C39" s="22" t="s">
        <v>125</v>
      </c>
      <c r="D39" s="23" t="s">
        <v>100</v>
      </c>
      <c r="E39" s="23">
        <v>2017</v>
      </c>
      <c r="F39" s="23">
        <v>2017</v>
      </c>
      <c r="G39" s="23">
        <f>F39</f>
        <v>2017</v>
      </c>
      <c r="H39" s="23" t="s">
        <v>101</v>
      </c>
      <c r="I39" s="23" t="s">
        <v>101</v>
      </c>
      <c r="J39" s="23" t="s">
        <v>101</v>
      </c>
      <c r="K39" s="23" t="s">
        <v>101</v>
      </c>
      <c r="L39" s="23" t="s">
        <v>101</v>
      </c>
      <c r="M39" s="23" t="s">
        <v>101</v>
      </c>
      <c r="N39" s="23" t="s">
        <v>101</v>
      </c>
      <c r="O39" s="23">
        <v>0</v>
      </c>
      <c r="P39" s="23" t="s">
        <v>101</v>
      </c>
      <c r="Q39" s="23" t="s">
        <v>101</v>
      </c>
      <c r="R39" s="23" t="s">
        <v>101</v>
      </c>
      <c r="S39" s="23" t="s">
        <v>101</v>
      </c>
      <c r="T39" s="21">
        <v>13.89999998</v>
      </c>
      <c r="U39" s="21">
        <f t="shared" si="8"/>
        <v>13.89999998</v>
      </c>
      <c r="V39" s="21">
        <f t="shared" si="4"/>
        <v>0</v>
      </c>
      <c r="W39" s="21">
        <v>13.89999998</v>
      </c>
      <c r="X39" s="21">
        <f t="shared" si="9"/>
        <v>13.89999998</v>
      </c>
      <c r="Y39" s="21" t="s">
        <v>101</v>
      </c>
      <c r="Z39" s="21" t="s">
        <v>101</v>
      </c>
      <c r="AA39" s="21" t="s">
        <v>101</v>
      </c>
      <c r="AB39" s="21" t="s">
        <v>101</v>
      </c>
      <c r="AC39" s="21" t="s">
        <v>101</v>
      </c>
      <c r="AD39" s="21" t="s">
        <v>101</v>
      </c>
      <c r="AE39" s="21" t="s">
        <v>101</v>
      </c>
      <c r="AF39" s="21" t="s">
        <v>101</v>
      </c>
      <c r="AG39" s="21" t="s">
        <v>101</v>
      </c>
      <c r="AH39" s="21" t="s">
        <v>101</v>
      </c>
      <c r="AI39" s="21">
        <v>13.89999998</v>
      </c>
      <c r="AJ39" s="21">
        <v>0</v>
      </c>
      <c r="AK39" s="21">
        <v>0</v>
      </c>
      <c r="AL39" s="21">
        <f t="shared" si="10"/>
        <v>13.89999998</v>
      </c>
      <c r="AM39" s="21">
        <f t="shared" si="22"/>
        <v>0</v>
      </c>
      <c r="AN39" s="21">
        <f t="shared" si="17"/>
        <v>13.89999998</v>
      </c>
      <c r="AO39" s="21">
        <f t="shared" si="5"/>
        <v>0</v>
      </c>
      <c r="AP39" s="21">
        <f t="shared" si="6"/>
        <v>0</v>
      </c>
      <c r="AQ39" s="21">
        <f t="shared" si="18"/>
        <v>13.89999998</v>
      </c>
      <c r="AR39" s="21">
        <f t="shared" si="1"/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f t="shared" si="11"/>
        <v>0</v>
      </c>
      <c r="AX39" s="21"/>
      <c r="AY39" s="21"/>
      <c r="AZ39" s="21"/>
      <c r="BA39" s="21"/>
      <c r="BB39" s="21"/>
      <c r="BC39" s="21">
        <v>0</v>
      </c>
      <c r="BD39" s="21"/>
      <c r="BE39" s="21"/>
      <c r="BF39" s="21">
        <f t="shared" si="12"/>
        <v>0</v>
      </c>
      <c r="BG39" s="21"/>
      <c r="BH39" s="21">
        <f t="shared" si="13"/>
        <v>0</v>
      </c>
      <c r="BI39" s="21"/>
      <c r="BJ39" s="21"/>
      <c r="BK39" s="21">
        <f t="shared" si="14"/>
        <v>0</v>
      </c>
      <c r="BL39" s="21"/>
      <c r="BM39" s="21">
        <f t="shared" si="20"/>
        <v>13.89999998</v>
      </c>
      <c r="BN39" s="21"/>
      <c r="BO39" s="21"/>
      <c r="BP39" s="21">
        <f t="shared" si="15"/>
        <v>13.89999998</v>
      </c>
      <c r="BQ39" s="21"/>
      <c r="BR39" s="21">
        <f t="shared" si="21"/>
        <v>13.89999998</v>
      </c>
      <c r="BS39" s="21"/>
      <c r="BT39" s="21"/>
      <c r="BU39" s="21">
        <f t="shared" si="16"/>
        <v>13.89999998</v>
      </c>
      <c r="BV39" s="21"/>
      <c r="BW39" s="21"/>
    </row>
    <row r="40" spans="1:75" ht="89.25" x14ac:dyDescent="0.2">
      <c r="A40" s="11" t="s">
        <v>96</v>
      </c>
      <c r="B40" s="22" t="s">
        <v>126</v>
      </c>
      <c r="C40" s="22" t="s">
        <v>127</v>
      </c>
      <c r="D40" s="23" t="s">
        <v>100</v>
      </c>
      <c r="E40" s="23">
        <v>2017</v>
      </c>
      <c r="F40" s="23">
        <v>2017</v>
      </c>
      <c r="G40" s="23">
        <v>2018</v>
      </c>
      <c r="H40" s="32">
        <f>I40</f>
        <v>0.95999999759999988</v>
      </c>
      <c r="I40" s="32">
        <v>0.95999999759999988</v>
      </c>
      <c r="J40" s="33">
        <v>42583</v>
      </c>
      <c r="K40" s="34">
        <f>BR40</f>
        <v>1.8455186789186813</v>
      </c>
      <c r="L40" s="34">
        <f>K40</f>
        <v>1.8455186789186813</v>
      </c>
      <c r="M40" s="33">
        <v>42716</v>
      </c>
      <c r="N40" s="35"/>
      <c r="O40" s="23">
        <v>0</v>
      </c>
      <c r="P40" s="23" t="s">
        <v>101</v>
      </c>
      <c r="Q40" s="23" t="s">
        <v>101</v>
      </c>
      <c r="R40" s="23" t="s">
        <v>101</v>
      </c>
      <c r="S40" s="23" t="s">
        <v>101</v>
      </c>
      <c r="T40" s="21">
        <v>0.95999999759999988</v>
      </c>
      <c r="U40" s="21">
        <f t="shared" si="8"/>
        <v>1.8455186789186813</v>
      </c>
      <c r="V40" s="21">
        <f t="shared" si="4"/>
        <v>0</v>
      </c>
      <c r="W40" s="21">
        <v>0.95999999759999988</v>
      </c>
      <c r="X40" s="21">
        <f t="shared" si="9"/>
        <v>1.8455186789186813</v>
      </c>
      <c r="Y40" s="21" t="s">
        <v>101</v>
      </c>
      <c r="Z40" s="21" t="s">
        <v>101</v>
      </c>
      <c r="AA40" s="21" t="s">
        <v>101</v>
      </c>
      <c r="AB40" s="21" t="s">
        <v>101</v>
      </c>
      <c r="AC40" s="21" t="s">
        <v>101</v>
      </c>
      <c r="AD40" s="21" t="s">
        <v>101</v>
      </c>
      <c r="AE40" s="21" t="s">
        <v>101</v>
      </c>
      <c r="AF40" s="21" t="s">
        <v>101</v>
      </c>
      <c r="AG40" s="21" t="s">
        <v>101</v>
      </c>
      <c r="AH40" s="21" t="s">
        <v>101</v>
      </c>
      <c r="AI40" s="21">
        <v>0.95999999759999988</v>
      </c>
      <c r="AJ40" s="21">
        <v>0</v>
      </c>
      <c r="AK40" s="21">
        <v>0</v>
      </c>
      <c r="AL40" s="29">
        <f>AI40</f>
        <v>0.95999999759999988</v>
      </c>
      <c r="AM40" s="21">
        <f t="shared" si="22"/>
        <v>0</v>
      </c>
      <c r="AN40" s="21">
        <f t="shared" si="17"/>
        <v>0.95999999759999988</v>
      </c>
      <c r="AO40" s="21">
        <f t="shared" si="5"/>
        <v>0</v>
      </c>
      <c r="AP40" s="21">
        <f t="shared" si="6"/>
        <v>0</v>
      </c>
      <c r="AQ40" s="21">
        <f t="shared" si="18"/>
        <v>0.95999999759999988</v>
      </c>
      <c r="AR40" s="21">
        <f t="shared" si="1"/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f t="shared" si="11"/>
        <v>0</v>
      </c>
      <c r="AX40" s="21">
        <v>0.88551868131868139</v>
      </c>
      <c r="AY40" s="21"/>
      <c r="AZ40" s="21"/>
      <c r="BA40" s="21"/>
      <c r="BB40" s="21"/>
      <c r="BC40" s="21">
        <v>0</v>
      </c>
      <c r="BD40" s="21"/>
      <c r="BE40" s="21"/>
      <c r="BF40" s="21">
        <f t="shared" si="12"/>
        <v>0</v>
      </c>
      <c r="BG40" s="21"/>
      <c r="BH40" s="21">
        <f t="shared" si="13"/>
        <v>0</v>
      </c>
      <c r="BI40" s="21"/>
      <c r="BJ40" s="21"/>
      <c r="BK40" s="21">
        <f t="shared" si="14"/>
        <v>0</v>
      </c>
      <c r="BL40" s="21"/>
      <c r="BM40" s="21">
        <f t="shared" si="20"/>
        <v>0.95999999759999988</v>
      </c>
      <c r="BN40" s="21"/>
      <c r="BO40" s="21"/>
      <c r="BP40" s="21">
        <f t="shared" si="15"/>
        <v>0.95999999759999988</v>
      </c>
      <c r="BQ40" s="21"/>
      <c r="BR40" s="21">
        <f t="shared" si="21"/>
        <v>1.8455186789186813</v>
      </c>
      <c r="BS40" s="21"/>
      <c r="BT40" s="21"/>
      <c r="BU40" s="21">
        <f t="shared" si="16"/>
        <v>1.8455186789186813</v>
      </c>
      <c r="BV40" s="21"/>
      <c r="BW40" s="21" t="s">
        <v>128</v>
      </c>
    </row>
    <row r="41" spans="1:75" ht="63.75" x14ac:dyDescent="0.2">
      <c r="A41" s="11" t="s">
        <v>96</v>
      </c>
      <c r="B41" s="22" t="s">
        <v>129</v>
      </c>
      <c r="C41" s="22" t="s">
        <v>130</v>
      </c>
      <c r="D41" s="23" t="s">
        <v>100</v>
      </c>
      <c r="E41" s="23">
        <v>2017</v>
      </c>
      <c r="F41" s="23">
        <f>E41</f>
        <v>2017</v>
      </c>
      <c r="G41" s="23">
        <f>F41</f>
        <v>2017</v>
      </c>
      <c r="H41" s="32">
        <f>I41</f>
        <v>10.829999879999999</v>
      </c>
      <c r="I41" s="32">
        <v>10.829999879999999</v>
      </c>
      <c r="J41" s="33">
        <v>42583</v>
      </c>
      <c r="K41" s="34">
        <f>L41</f>
        <v>10.829999879999999</v>
      </c>
      <c r="L41" s="34">
        <f>I41</f>
        <v>10.829999879999999</v>
      </c>
      <c r="M41" s="33">
        <f>J41</f>
        <v>42583</v>
      </c>
      <c r="N41" s="35"/>
      <c r="O41" s="23">
        <v>0</v>
      </c>
      <c r="P41" s="23" t="s">
        <v>101</v>
      </c>
      <c r="Q41" s="23" t="s">
        <v>101</v>
      </c>
      <c r="R41" s="23" t="s">
        <v>101</v>
      </c>
      <c r="S41" s="23" t="s">
        <v>101</v>
      </c>
      <c r="T41" s="21">
        <v>10.829999879999999</v>
      </c>
      <c r="U41" s="21">
        <f t="shared" si="8"/>
        <v>10.829999879999999</v>
      </c>
      <c r="V41" s="21">
        <f t="shared" si="4"/>
        <v>0</v>
      </c>
      <c r="W41" s="21">
        <v>10.829999879999999</v>
      </c>
      <c r="X41" s="21">
        <f t="shared" si="9"/>
        <v>10.829999879999999</v>
      </c>
      <c r="Y41" s="21" t="s">
        <v>101</v>
      </c>
      <c r="Z41" s="21" t="s">
        <v>101</v>
      </c>
      <c r="AA41" s="21" t="s">
        <v>101</v>
      </c>
      <c r="AB41" s="21" t="s">
        <v>101</v>
      </c>
      <c r="AC41" s="21" t="s">
        <v>101</v>
      </c>
      <c r="AD41" s="21" t="s">
        <v>101</v>
      </c>
      <c r="AE41" s="21" t="s">
        <v>101</v>
      </c>
      <c r="AF41" s="21" t="s">
        <v>101</v>
      </c>
      <c r="AG41" s="21" t="s">
        <v>101</v>
      </c>
      <c r="AH41" s="21" t="s">
        <v>101</v>
      </c>
      <c r="AI41" s="21">
        <v>10.829999879999999</v>
      </c>
      <c r="AJ41" s="21">
        <v>0</v>
      </c>
      <c r="AK41" s="21">
        <v>0</v>
      </c>
      <c r="AL41" s="29">
        <f>AI41</f>
        <v>10.829999879999999</v>
      </c>
      <c r="AM41" s="21">
        <f t="shared" si="22"/>
        <v>0</v>
      </c>
      <c r="AN41" s="21">
        <f t="shared" si="17"/>
        <v>10.829999879999999</v>
      </c>
      <c r="AO41" s="21">
        <f t="shared" si="5"/>
        <v>0</v>
      </c>
      <c r="AP41" s="21">
        <f t="shared" si="6"/>
        <v>0</v>
      </c>
      <c r="AQ41" s="21">
        <f t="shared" si="18"/>
        <v>10.829999879999999</v>
      </c>
      <c r="AR41" s="21">
        <f t="shared" si="1"/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f t="shared" si="11"/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/>
      <c r="BE41" s="21"/>
      <c r="BF41" s="21">
        <f t="shared" si="12"/>
        <v>0</v>
      </c>
      <c r="BG41" s="21"/>
      <c r="BH41" s="21">
        <f t="shared" si="13"/>
        <v>0</v>
      </c>
      <c r="BI41" s="21"/>
      <c r="BJ41" s="21"/>
      <c r="BK41" s="21">
        <f t="shared" si="14"/>
        <v>0</v>
      </c>
      <c r="BL41" s="21"/>
      <c r="BM41" s="21">
        <f t="shared" si="20"/>
        <v>10.829999879999999</v>
      </c>
      <c r="BN41" s="21"/>
      <c r="BO41" s="21"/>
      <c r="BP41" s="21">
        <f t="shared" si="15"/>
        <v>10.829999879999999</v>
      </c>
      <c r="BQ41" s="21"/>
      <c r="BR41" s="21">
        <f t="shared" si="21"/>
        <v>10.829999879999999</v>
      </c>
      <c r="BS41" s="21"/>
      <c r="BT41" s="21"/>
      <c r="BU41" s="21">
        <f t="shared" si="16"/>
        <v>10.829999879999999</v>
      </c>
      <c r="BV41" s="21"/>
      <c r="BW41" s="21"/>
    </row>
    <row r="42" spans="1:75" ht="172.5" customHeight="1" x14ac:dyDescent="0.2">
      <c r="A42" s="11" t="s">
        <v>96</v>
      </c>
      <c r="B42" s="22" t="s">
        <v>131</v>
      </c>
      <c r="C42" s="22" t="s">
        <v>132</v>
      </c>
      <c r="D42" s="23" t="s">
        <v>100</v>
      </c>
      <c r="E42" s="23">
        <v>2018</v>
      </c>
      <c r="F42" s="23"/>
      <c r="G42" s="23">
        <v>2018</v>
      </c>
      <c r="H42" s="23" t="s">
        <v>101</v>
      </c>
      <c r="I42" s="23" t="s">
        <v>101</v>
      </c>
      <c r="J42" s="23" t="s">
        <v>101</v>
      </c>
      <c r="K42" s="23" t="s">
        <v>101</v>
      </c>
      <c r="L42" s="23" t="s">
        <v>101</v>
      </c>
      <c r="M42" s="23" t="s">
        <v>101</v>
      </c>
      <c r="N42" s="23" t="s">
        <v>101</v>
      </c>
      <c r="O42" s="35"/>
      <c r="P42" s="35"/>
      <c r="Q42" s="35"/>
      <c r="R42" s="35"/>
      <c r="S42" s="35"/>
      <c r="T42" s="21">
        <v>0</v>
      </c>
      <c r="U42" s="21">
        <f>BR42</f>
        <v>11.300224999999999</v>
      </c>
      <c r="V42" s="21">
        <f t="shared" si="4"/>
        <v>0</v>
      </c>
      <c r="W42" s="21">
        <v>0</v>
      </c>
      <c r="X42" s="21">
        <f>U42</f>
        <v>11.300224999999999</v>
      </c>
      <c r="Y42" s="21" t="s">
        <v>101</v>
      </c>
      <c r="Z42" s="21" t="s">
        <v>101</v>
      </c>
      <c r="AA42" s="21" t="s">
        <v>101</v>
      </c>
      <c r="AB42" s="21" t="s">
        <v>101</v>
      </c>
      <c r="AC42" s="21" t="s">
        <v>101</v>
      </c>
      <c r="AD42" s="21" t="s">
        <v>101</v>
      </c>
      <c r="AE42" s="21" t="s">
        <v>101</v>
      </c>
      <c r="AF42" s="21" t="s">
        <v>101</v>
      </c>
      <c r="AG42" s="21" t="s">
        <v>101</v>
      </c>
      <c r="AH42" s="21" t="s">
        <v>101</v>
      </c>
      <c r="AI42" s="21">
        <v>0</v>
      </c>
      <c r="AJ42" s="21">
        <v>0</v>
      </c>
      <c r="AK42" s="21">
        <v>0</v>
      </c>
      <c r="AL42" s="21">
        <v>0</v>
      </c>
      <c r="AM42" s="21">
        <f t="shared" si="22"/>
        <v>0</v>
      </c>
      <c r="AN42" s="21">
        <f t="shared" si="5"/>
        <v>0</v>
      </c>
      <c r="AO42" s="21">
        <f t="shared" si="5"/>
        <v>0</v>
      </c>
      <c r="AP42" s="21">
        <f t="shared" si="6"/>
        <v>0</v>
      </c>
      <c r="AQ42" s="21">
        <f t="shared" ref="AQ42" si="23">SUM(AQ43:AQ59)</f>
        <v>0</v>
      </c>
      <c r="AR42" s="21">
        <f t="shared" ref="AR42" si="24">SUM(AR43:AR59)</f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f t="shared" si="11"/>
        <v>0</v>
      </c>
      <c r="AX42" s="21">
        <v>11.300224999999999</v>
      </c>
      <c r="AY42" s="21"/>
      <c r="AZ42" s="21"/>
      <c r="BA42" s="21">
        <f>AX42</f>
        <v>11.300224999999999</v>
      </c>
      <c r="BB42" s="21"/>
      <c r="BC42" s="21">
        <v>0</v>
      </c>
      <c r="BD42" s="21"/>
      <c r="BE42" s="21"/>
      <c r="BF42" s="21"/>
      <c r="BG42" s="21"/>
      <c r="BH42" s="21">
        <f t="shared" si="13"/>
        <v>0</v>
      </c>
      <c r="BI42" s="21"/>
      <c r="BJ42" s="21"/>
      <c r="BK42" s="21">
        <f t="shared" si="14"/>
        <v>0</v>
      </c>
      <c r="BL42" s="21"/>
      <c r="BM42" s="21">
        <f t="shared" si="20"/>
        <v>0</v>
      </c>
      <c r="BN42" s="21"/>
      <c r="BO42" s="21"/>
      <c r="BP42" s="21">
        <f t="shared" si="15"/>
        <v>0</v>
      </c>
      <c r="BQ42" s="21"/>
      <c r="BR42" s="21">
        <f>AN42+AX42+BH42</f>
        <v>11.300224999999999</v>
      </c>
      <c r="BS42" s="21"/>
      <c r="BT42" s="21"/>
      <c r="BU42" s="21">
        <f t="shared" si="16"/>
        <v>11.300224999999999</v>
      </c>
      <c r="BV42" s="21"/>
      <c r="BW42" s="24" t="s">
        <v>133</v>
      </c>
    </row>
    <row r="43" spans="1:75" ht="114.75" x14ac:dyDescent="0.2">
      <c r="A43" s="11" t="s">
        <v>96</v>
      </c>
      <c r="B43" s="22" t="s">
        <v>134</v>
      </c>
      <c r="C43" s="22" t="s">
        <v>135</v>
      </c>
      <c r="D43" s="23" t="s">
        <v>100</v>
      </c>
      <c r="E43" s="23">
        <v>2018</v>
      </c>
      <c r="F43" s="23"/>
      <c r="G43" s="23">
        <v>2018</v>
      </c>
      <c r="H43" s="35"/>
      <c r="I43" s="34"/>
      <c r="J43" s="35"/>
      <c r="K43" s="34">
        <f>L43</f>
        <v>1.0980490000000001</v>
      </c>
      <c r="L43" s="34">
        <f>U43</f>
        <v>1.0980490000000001</v>
      </c>
      <c r="M43" s="35"/>
      <c r="N43" s="35"/>
      <c r="O43" s="35"/>
      <c r="P43" s="35"/>
      <c r="Q43" s="35"/>
      <c r="R43" s="35"/>
      <c r="S43" s="35"/>
      <c r="T43" s="21">
        <v>0</v>
      </c>
      <c r="U43" s="21">
        <f t="shared" si="8"/>
        <v>1.0980490000000001</v>
      </c>
      <c r="V43" s="21">
        <f t="shared" si="4"/>
        <v>0</v>
      </c>
      <c r="W43" s="21">
        <v>0</v>
      </c>
      <c r="X43" s="21">
        <f t="shared" si="9"/>
        <v>1.0980490000000001</v>
      </c>
      <c r="Y43" s="21" t="s">
        <v>101</v>
      </c>
      <c r="Z43" s="21" t="s">
        <v>101</v>
      </c>
      <c r="AA43" s="21" t="s">
        <v>101</v>
      </c>
      <c r="AB43" s="21" t="s">
        <v>101</v>
      </c>
      <c r="AC43" s="21" t="s">
        <v>101</v>
      </c>
      <c r="AD43" s="21" t="s">
        <v>101</v>
      </c>
      <c r="AE43" s="21" t="s">
        <v>101</v>
      </c>
      <c r="AF43" s="21" t="s">
        <v>101</v>
      </c>
      <c r="AG43" s="21" t="s">
        <v>101</v>
      </c>
      <c r="AH43" s="21" t="s">
        <v>101</v>
      </c>
      <c r="AI43" s="21">
        <v>0</v>
      </c>
      <c r="AJ43" s="21">
        <v>0</v>
      </c>
      <c r="AK43" s="21">
        <v>0</v>
      </c>
      <c r="AL43" s="21">
        <v>0</v>
      </c>
      <c r="AM43" s="21">
        <f t="shared" si="22"/>
        <v>0</v>
      </c>
      <c r="AN43" s="21">
        <f t="shared" ref="AN43:AN45" si="25">SUM(AN44:AN60)</f>
        <v>0</v>
      </c>
      <c r="AO43" s="21">
        <f t="shared" ref="AO43:AR45" si="26">SUM(AO44:AO60)</f>
        <v>0</v>
      </c>
      <c r="AP43" s="21">
        <f t="shared" si="6"/>
        <v>0</v>
      </c>
      <c r="AQ43" s="21">
        <f t="shared" si="6"/>
        <v>0</v>
      </c>
      <c r="AR43" s="21">
        <f t="shared" si="6"/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f t="shared" si="11"/>
        <v>0</v>
      </c>
      <c r="AX43" s="21">
        <f>[1]СВОД!$M$22*1.18/1000</f>
        <v>1.0980490000000001</v>
      </c>
      <c r="AY43" s="21"/>
      <c r="AZ43" s="21"/>
      <c r="BA43" s="21">
        <f>AX43</f>
        <v>1.0980490000000001</v>
      </c>
      <c r="BB43" s="21"/>
      <c r="BC43" s="21">
        <v>0</v>
      </c>
      <c r="BD43" s="21"/>
      <c r="BE43" s="21"/>
      <c r="BF43" s="21"/>
      <c r="BG43" s="21"/>
      <c r="BH43" s="21">
        <f t="shared" si="13"/>
        <v>0</v>
      </c>
      <c r="BI43" s="21"/>
      <c r="BJ43" s="21"/>
      <c r="BK43" s="21">
        <f t="shared" si="14"/>
        <v>0</v>
      </c>
      <c r="BL43" s="21"/>
      <c r="BM43" s="21">
        <f t="shared" si="20"/>
        <v>0</v>
      </c>
      <c r="BN43" s="21"/>
      <c r="BO43" s="21"/>
      <c r="BP43" s="21">
        <f t="shared" si="15"/>
        <v>0</v>
      </c>
      <c r="BQ43" s="21"/>
      <c r="BR43" s="21">
        <f t="shared" si="21"/>
        <v>1.0980490000000001</v>
      </c>
      <c r="BS43" s="21"/>
      <c r="BT43" s="21"/>
      <c r="BU43" s="21">
        <f t="shared" si="16"/>
        <v>1.0980490000000001</v>
      </c>
      <c r="BV43" s="21"/>
      <c r="BW43" s="24" t="s">
        <v>136</v>
      </c>
    </row>
    <row r="44" spans="1:75" ht="53.25" customHeight="1" x14ac:dyDescent="0.2">
      <c r="A44" s="26" t="s">
        <v>96</v>
      </c>
      <c r="B44" s="27" t="s">
        <v>137</v>
      </c>
      <c r="C44" s="36" t="s">
        <v>138</v>
      </c>
      <c r="D44" s="28" t="s">
        <v>100</v>
      </c>
      <c r="E44" s="28">
        <v>2018</v>
      </c>
      <c r="F44" s="28"/>
      <c r="G44" s="28">
        <v>2018</v>
      </c>
      <c r="H44" s="28" t="s">
        <v>101</v>
      </c>
      <c r="I44" s="28" t="s">
        <v>101</v>
      </c>
      <c r="J44" s="28" t="s">
        <v>101</v>
      </c>
      <c r="K44" s="28" t="s">
        <v>101</v>
      </c>
      <c r="L44" s="28" t="s">
        <v>101</v>
      </c>
      <c r="M44" s="28" t="s">
        <v>101</v>
      </c>
      <c r="N44" s="28" t="s">
        <v>101</v>
      </c>
      <c r="O44" s="37"/>
      <c r="P44" s="37"/>
      <c r="Q44" s="37"/>
      <c r="R44" s="37"/>
      <c r="S44" s="37"/>
      <c r="T44" s="29">
        <v>0</v>
      </c>
      <c r="U44" s="29">
        <f>BR44</f>
        <v>184.27918167000001</v>
      </c>
      <c r="V44" s="29">
        <f t="shared" ref="V44:V45" si="27">SUM(V45:V61)</f>
        <v>0</v>
      </c>
      <c r="W44" s="29">
        <v>0</v>
      </c>
      <c r="X44" s="29">
        <f t="shared" si="9"/>
        <v>184.27918167000001</v>
      </c>
      <c r="Y44" s="29" t="s">
        <v>101</v>
      </c>
      <c r="Z44" s="29" t="s">
        <v>101</v>
      </c>
      <c r="AA44" s="29" t="s">
        <v>101</v>
      </c>
      <c r="AB44" s="29" t="s">
        <v>101</v>
      </c>
      <c r="AC44" s="29" t="s">
        <v>101</v>
      </c>
      <c r="AD44" s="29" t="s">
        <v>101</v>
      </c>
      <c r="AE44" s="29" t="s">
        <v>101</v>
      </c>
      <c r="AF44" s="29" t="s">
        <v>101</v>
      </c>
      <c r="AG44" s="29" t="s">
        <v>101</v>
      </c>
      <c r="AH44" s="29" t="s">
        <v>101</v>
      </c>
      <c r="AI44" s="29">
        <v>0</v>
      </c>
      <c r="AJ44" s="29">
        <v>0</v>
      </c>
      <c r="AK44" s="29">
        <v>0</v>
      </c>
      <c r="AL44" s="29">
        <v>0</v>
      </c>
      <c r="AM44" s="29">
        <f t="shared" si="22"/>
        <v>0</v>
      </c>
      <c r="AN44" s="29">
        <f t="shared" si="25"/>
        <v>0</v>
      </c>
      <c r="AO44" s="29">
        <f t="shared" si="26"/>
        <v>0</v>
      </c>
      <c r="AP44" s="29">
        <f t="shared" si="6"/>
        <v>0</v>
      </c>
      <c r="AQ44" s="29">
        <f t="shared" si="6"/>
        <v>0</v>
      </c>
      <c r="AR44" s="29">
        <f t="shared" si="6"/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f t="shared" si="11"/>
        <v>0</v>
      </c>
      <c r="AX44" s="29">
        <v>184.27918167000001</v>
      </c>
      <c r="AY44" s="29"/>
      <c r="AZ44" s="29"/>
      <c r="BA44" s="29">
        <f>AX44</f>
        <v>184.27918167000001</v>
      </c>
      <c r="BB44" s="29"/>
      <c r="BC44" s="29">
        <v>0</v>
      </c>
      <c r="BD44" s="29"/>
      <c r="BE44" s="29"/>
      <c r="BF44" s="29"/>
      <c r="BG44" s="29"/>
      <c r="BH44" s="29">
        <f t="shared" si="13"/>
        <v>0</v>
      </c>
      <c r="BI44" s="29"/>
      <c r="BJ44" s="29"/>
      <c r="BK44" s="29">
        <f t="shared" si="14"/>
        <v>0</v>
      </c>
      <c r="BL44" s="29"/>
      <c r="BM44" s="29">
        <f t="shared" si="20"/>
        <v>0</v>
      </c>
      <c r="BN44" s="29"/>
      <c r="BO44" s="29"/>
      <c r="BP44" s="29">
        <f t="shared" si="15"/>
        <v>0</v>
      </c>
      <c r="BQ44" s="29"/>
      <c r="BR44" s="29">
        <f t="shared" si="21"/>
        <v>184.27918167000001</v>
      </c>
      <c r="BS44" s="29"/>
      <c r="BT44" s="29"/>
      <c r="BU44" s="29">
        <f t="shared" si="16"/>
        <v>184.27918167000001</v>
      </c>
      <c r="BV44" s="29"/>
      <c r="BW44" s="29"/>
    </row>
    <row r="45" spans="1:75" s="31" customFormat="1" ht="89.25" x14ac:dyDescent="0.2">
      <c r="A45" s="26" t="s">
        <v>96</v>
      </c>
      <c r="B45" s="27" t="s">
        <v>139</v>
      </c>
      <c r="C45" s="27" t="s">
        <v>140</v>
      </c>
      <c r="D45" s="28" t="s">
        <v>100</v>
      </c>
      <c r="E45" s="28">
        <v>2018</v>
      </c>
      <c r="F45" s="28"/>
      <c r="G45" s="28">
        <v>2018</v>
      </c>
      <c r="H45" s="28" t="s">
        <v>101</v>
      </c>
      <c r="I45" s="28" t="s">
        <v>101</v>
      </c>
      <c r="J45" s="28" t="s">
        <v>101</v>
      </c>
      <c r="K45" s="28" t="s">
        <v>101</v>
      </c>
      <c r="L45" s="28" t="s">
        <v>101</v>
      </c>
      <c r="M45" s="28" t="s">
        <v>101</v>
      </c>
      <c r="N45" s="28" t="s">
        <v>101</v>
      </c>
      <c r="O45" s="37"/>
      <c r="P45" s="37"/>
      <c r="Q45" s="37"/>
      <c r="R45" s="37"/>
      <c r="S45" s="37"/>
      <c r="T45" s="29">
        <v>0</v>
      </c>
      <c r="U45" s="29">
        <f t="shared" si="8"/>
        <v>2.7333095200000002</v>
      </c>
      <c r="V45" s="29">
        <f t="shared" si="27"/>
        <v>0</v>
      </c>
      <c r="W45" s="29">
        <v>0</v>
      </c>
      <c r="X45" s="29">
        <f t="shared" si="9"/>
        <v>2.7333095200000002</v>
      </c>
      <c r="Y45" s="29" t="s">
        <v>101</v>
      </c>
      <c r="Z45" s="29" t="s">
        <v>101</v>
      </c>
      <c r="AA45" s="29" t="s">
        <v>101</v>
      </c>
      <c r="AB45" s="29" t="s">
        <v>101</v>
      </c>
      <c r="AC45" s="29" t="s">
        <v>101</v>
      </c>
      <c r="AD45" s="29" t="s">
        <v>101</v>
      </c>
      <c r="AE45" s="29" t="s">
        <v>101</v>
      </c>
      <c r="AF45" s="29" t="s">
        <v>101</v>
      </c>
      <c r="AG45" s="29" t="s">
        <v>101</v>
      </c>
      <c r="AH45" s="29" t="s">
        <v>101</v>
      </c>
      <c r="AI45" s="29">
        <v>0</v>
      </c>
      <c r="AJ45" s="29">
        <v>0</v>
      </c>
      <c r="AK45" s="29">
        <v>0</v>
      </c>
      <c r="AL45" s="29">
        <v>0</v>
      </c>
      <c r="AM45" s="29">
        <f t="shared" si="22"/>
        <v>0</v>
      </c>
      <c r="AN45" s="29">
        <f t="shared" si="25"/>
        <v>0</v>
      </c>
      <c r="AO45" s="29">
        <f t="shared" si="26"/>
        <v>0</v>
      </c>
      <c r="AP45" s="29">
        <f t="shared" si="26"/>
        <v>0</v>
      </c>
      <c r="AQ45" s="29">
        <f t="shared" si="26"/>
        <v>0</v>
      </c>
      <c r="AR45" s="29">
        <f t="shared" si="26"/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f t="shared" si="11"/>
        <v>0</v>
      </c>
      <c r="AX45" s="29">
        <f>[1]СВОД!$M$24/1000*1.18</f>
        <v>2.7333095200000002</v>
      </c>
      <c r="AY45" s="29"/>
      <c r="AZ45" s="29"/>
      <c r="BA45" s="29">
        <f>AX45</f>
        <v>2.7333095200000002</v>
      </c>
      <c r="BB45" s="29"/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/>
      <c r="BJ45" s="29"/>
      <c r="BK45" s="29"/>
      <c r="BL45" s="29"/>
      <c r="BM45" s="29">
        <f t="shared" si="20"/>
        <v>0</v>
      </c>
      <c r="BN45" s="29"/>
      <c r="BO45" s="29"/>
      <c r="BP45" s="29">
        <f t="shared" si="15"/>
        <v>0</v>
      </c>
      <c r="BQ45" s="29"/>
      <c r="BR45" s="29">
        <f t="shared" si="21"/>
        <v>2.7333095200000002</v>
      </c>
      <c r="BS45" s="29"/>
      <c r="BT45" s="29"/>
      <c r="BU45" s="29">
        <f t="shared" si="16"/>
        <v>2.7333095200000002</v>
      </c>
      <c r="BV45" s="29"/>
      <c r="BW45" s="30" t="s">
        <v>141</v>
      </c>
    </row>
    <row r="47" spans="1:75" x14ac:dyDescent="0.2"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>
        <f t="shared" ref="BS47:BV47" si="28">SUM(BS29:BS44)</f>
        <v>0</v>
      </c>
      <c r="BT47" s="38">
        <f t="shared" si="28"/>
        <v>0</v>
      </c>
      <c r="BU47" s="38">
        <f t="shared" si="28"/>
        <v>605.12797973131865</v>
      </c>
      <c r="BV47" s="38">
        <f t="shared" si="28"/>
        <v>0</v>
      </c>
    </row>
  </sheetData>
  <mergeCells count="39">
    <mergeCell ref="BM17:BQ17"/>
    <mergeCell ref="AI17:AM17"/>
    <mergeCell ref="AN17:AR17"/>
    <mergeCell ref="AS17:AW17"/>
    <mergeCell ref="AX17:BB17"/>
    <mergeCell ref="BC17:BG17"/>
    <mergeCell ref="BH17:BL17"/>
    <mergeCell ref="H17:J17"/>
    <mergeCell ref="K17:M17"/>
    <mergeCell ref="P17:Q17"/>
    <mergeCell ref="R17:S17"/>
    <mergeCell ref="Y17:AC17"/>
    <mergeCell ref="AD17:AH17"/>
    <mergeCell ref="AI15:BV15"/>
    <mergeCell ref="BW15:BW18"/>
    <mergeCell ref="AI16:AM16"/>
    <mergeCell ref="AN16:AR16"/>
    <mergeCell ref="AS16:AW16"/>
    <mergeCell ref="AX16:BB16"/>
    <mergeCell ref="BC16:BG16"/>
    <mergeCell ref="BH16:BL16"/>
    <mergeCell ref="BM16:BQ16"/>
    <mergeCell ref="BR16:BV17"/>
    <mergeCell ref="N15:N18"/>
    <mergeCell ref="O15:O18"/>
    <mergeCell ref="P15:S16"/>
    <mergeCell ref="T15:U17"/>
    <mergeCell ref="V15:X17"/>
    <mergeCell ref="Y15:AH16"/>
    <mergeCell ref="A1:BW1"/>
    <mergeCell ref="A2:BW2"/>
    <mergeCell ref="A3:BW3"/>
    <mergeCell ref="A15:A18"/>
    <mergeCell ref="B15:B18"/>
    <mergeCell ref="C15:C18"/>
    <mergeCell ref="D15:D18"/>
    <mergeCell ref="E15:E18"/>
    <mergeCell ref="F15:G17"/>
    <mergeCell ref="H15:M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opLeftCell="A16" zoomScale="70" zoomScaleNormal="70" workbookViewId="0">
      <selection activeCell="X20" sqref="X20"/>
    </sheetView>
  </sheetViews>
  <sheetFormatPr defaultRowHeight="12.75" outlineLevelRow="1" outlineLevelCol="1" x14ac:dyDescent="0.2"/>
  <cols>
    <col min="1" max="1" width="11.7109375" style="39" customWidth="1"/>
    <col min="2" max="2" width="27" style="5" customWidth="1"/>
    <col min="3" max="3" width="14.5703125" style="39" customWidth="1"/>
    <col min="4" max="4" width="12.28515625" style="39" customWidth="1"/>
    <col min="5" max="5" width="12.42578125" style="39" customWidth="1"/>
    <col min="6" max="6" width="9.140625" style="39"/>
    <col min="7" max="7" width="16.85546875" style="39" customWidth="1"/>
    <col min="8" max="8" width="9.140625" style="39"/>
    <col min="9" max="9" width="18.28515625" style="39" customWidth="1"/>
    <col min="10" max="10" width="15.7109375" style="39" hidden="1" customWidth="1" outlineLevel="1"/>
    <col min="11" max="11" width="9.140625" style="39" collapsed="1"/>
    <col min="12" max="12" width="11.7109375" style="39" customWidth="1"/>
    <col min="13" max="26" width="9.140625" style="39"/>
    <col min="27" max="28" width="0" style="39" hidden="1" customWidth="1" outlineLevel="1"/>
    <col min="29" max="29" width="9.140625" style="39" collapsed="1"/>
    <col min="30" max="31" width="9.140625" style="39"/>
    <col min="32" max="32" width="13" style="39" bestFit="1" customWidth="1"/>
    <col min="33" max="36" width="9.140625" style="39"/>
    <col min="37" max="37" width="47.85546875" style="39" customWidth="1"/>
    <col min="38" max="16384" width="9.140625" style="39"/>
  </cols>
  <sheetData>
    <row r="1" spans="1:37" x14ac:dyDescent="0.2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">
      <c r="A4" s="40"/>
    </row>
    <row r="5" spans="1:37" x14ac:dyDescent="0.2">
      <c r="A5" s="41" t="s">
        <v>143</v>
      </c>
      <c r="B5" s="41"/>
      <c r="C5" s="42"/>
    </row>
    <row r="6" spans="1:37" x14ac:dyDescent="0.2">
      <c r="A6" s="41" t="s">
        <v>4</v>
      </c>
      <c r="B6" s="41"/>
      <c r="C6" s="42"/>
    </row>
    <row r="7" spans="1:37" x14ac:dyDescent="0.2">
      <c r="A7" s="5"/>
    </row>
    <row r="8" spans="1:37" x14ac:dyDescent="0.2">
      <c r="A8" s="5" t="s">
        <v>144</v>
      </c>
    </row>
    <row r="9" spans="1:37" x14ac:dyDescent="0.2">
      <c r="A9" s="5"/>
    </row>
    <row r="10" spans="1:37" x14ac:dyDescent="0.2">
      <c r="A10" s="5" t="s">
        <v>6</v>
      </c>
    </row>
    <row r="11" spans="1:37" x14ac:dyDescent="0.2">
      <c r="A11" s="5"/>
    </row>
    <row r="12" spans="1:37" x14ac:dyDescent="0.2">
      <c r="A12" s="5" t="s">
        <v>145</v>
      </c>
    </row>
    <row r="13" spans="1:37" x14ac:dyDescent="0.2">
      <c r="A13" s="5" t="s">
        <v>146</v>
      </c>
    </row>
    <row r="14" spans="1:37" ht="13.5" thickBot="1" x14ac:dyDescent="0.25">
      <c r="A14" s="43"/>
    </row>
    <row r="15" spans="1:37" ht="13.5" thickBot="1" x14ac:dyDescent="0.25">
      <c r="A15" s="44" t="s">
        <v>9</v>
      </c>
      <c r="B15" s="44" t="s">
        <v>147</v>
      </c>
      <c r="C15" s="44" t="s">
        <v>11</v>
      </c>
      <c r="D15" s="44" t="s">
        <v>12</v>
      </c>
      <c r="E15" s="44" t="s">
        <v>13</v>
      </c>
      <c r="F15" s="45" t="s">
        <v>148</v>
      </c>
      <c r="G15" s="46"/>
      <c r="H15" s="45" t="s">
        <v>149</v>
      </c>
      <c r="I15" s="46"/>
      <c r="J15" s="44" t="s">
        <v>150</v>
      </c>
      <c r="K15" s="47" t="s">
        <v>151</v>
      </c>
      <c r="L15" s="48"/>
      <c r="M15" s="48"/>
      <c r="N15" s="48"/>
      <c r="O15" s="48"/>
      <c r="P15" s="48"/>
      <c r="Q15" s="48"/>
      <c r="R15" s="48"/>
      <c r="S15" s="48"/>
      <c r="T15" s="49"/>
      <c r="U15" s="47" t="s">
        <v>152</v>
      </c>
      <c r="V15" s="48"/>
      <c r="W15" s="48"/>
      <c r="X15" s="48"/>
      <c r="Y15" s="48"/>
      <c r="Z15" s="49"/>
      <c r="AA15" s="45" t="s">
        <v>153</v>
      </c>
      <c r="AB15" s="46"/>
      <c r="AC15" s="47" t="s">
        <v>154</v>
      </c>
      <c r="AD15" s="48"/>
      <c r="AE15" s="48"/>
      <c r="AF15" s="48"/>
      <c r="AG15" s="48"/>
      <c r="AH15" s="48"/>
      <c r="AI15" s="48"/>
      <c r="AJ15" s="49"/>
      <c r="AK15" s="44" t="s">
        <v>23</v>
      </c>
    </row>
    <row r="16" spans="1:37" ht="135" customHeight="1" thickBot="1" x14ac:dyDescent="0.25">
      <c r="A16" s="50"/>
      <c r="B16" s="50"/>
      <c r="C16" s="50"/>
      <c r="D16" s="50"/>
      <c r="E16" s="50"/>
      <c r="F16" s="51"/>
      <c r="G16" s="52"/>
      <c r="H16" s="51"/>
      <c r="I16" s="52"/>
      <c r="J16" s="50"/>
      <c r="K16" s="47" t="s">
        <v>37</v>
      </c>
      <c r="L16" s="48"/>
      <c r="M16" s="48"/>
      <c r="N16" s="48"/>
      <c r="O16" s="49"/>
      <c r="P16" s="47" t="s">
        <v>25</v>
      </c>
      <c r="Q16" s="48"/>
      <c r="R16" s="48"/>
      <c r="S16" s="48"/>
      <c r="T16" s="49"/>
      <c r="U16" s="47" t="s">
        <v>155</v>
      </c>
      <c r="V16" s="49"/>
      <c r="W16" s="47" t="s">
        <v>156</v>
      </c>
      <c r="X16" s="49"/>
      <c r="Y16" s="47" t="s">
        <v>157</v>
      </c>
      <c r="Z16" s="49"/>
      <c r="AA16" s="51"/>
      <c r="AB16" s="52"/>
      <c r="AC16" s="47" t="s">
        <v>158</v>
      </c>
      <c r="AD16" s="49"/>
      <c r="AE16" s="47">
        <v>2018</v>
      </c>
      <c r="AF16" s="49"/>
      <c r="AG16" s="47">
        <v>2019</v>
      </c>
      <c r="AH16" s="49"/>
      <c r="AI16" s="44" t="s">
        <v>159</v>
      </c>
      <c r="AJ16" s="44" t="s">
        <v>160</v>
      </c>
      <c r="AK16" s="50"/>
    </row>
    <row r="17" spans="1:37" ht="102.75" thickBot="1" x14ac:dyDescent="0.25">
      <c r="A17" s="53"/>
      <c r="B17" s="53"/>
      <c r="C17" s="53"/>
      <c r="D17" s="53"/>
      <c r="E17" s="53"/>
      <c r="F17" s="54" t="s">
        <v>37</v>
      </c>
      <c r="G17" s="54" t="s">
        <v>25</v>
      </c>
      <c r="H17" s="54" t="s">
        <v>37</v>
      </c>
      <c r="I17" s="54" t="s">
        <v>25</v>
      </c>
      <c r="J17" s="53"/>
      <c r="K17" s="54" t="s">
        <v>161</v>
      </c>
      <c r="L17" s="54" t="s">
        <v>162</v>
      </c>
      <c r="M17" s="54" t="s">
        <v>163</v>
      </c>
      <c r="N17" s="54" t="s">
        <v>164</v>
      </c>
      <c r="O17" s="54" t="s">
        <v>165</v>
      </c>
      <c r="P17" s="54" t="s">
        <v>161</v>
      </c>
      <c r="Q17" s="54" t="s">
        <v>162</v>
      </c>
      <c r="R17" s="54" t="s">
        <v>163</v>
      </c>
      <c r="S17" s="54" t="s">
        <v>164</v>
      </c>
      <c r="T17" s="54" t="s">
        <v>165</v>
      </c>
      <c r="U17" s="54" t="s">
        <v>166</v>
      </c>
      <c r="V17" s="54" t="s">
        <v>167</v>
      </c>
      <c r="W17" s="54" t="s">
        <v>166</v>
      </c>
      <c r="X17" s="54" t="s">
        <v>167</v>
      </c>
      <c r="Y17" s="54" t="s">
        <v>166</v>
      </c>
      <c r="Z17" s="54" t="s">
        <v>167</v>
      </c>
      <c r="AA17" s="54" t="s">
        <v>168</v>
      </c>
      <c r="AB17" s="54" t="s">
        <v>169</v>
      </c>
      <c r="AC17" s="54" t="s">
        <v>168</v>
      </c>
      <c r="AD17" s="54" t="s">
        <v>170</v>
      </c>
      <c r="AE17" s="54" t="s">
        <v>168</v>
      </c>
      <c r="AF17" s="54" t="s">
        <v>170</v>
      </c>
      <c r="AG17" s="54" t="s">
        <v>168</v>
      </c>
      <c r="AH17" s="54" t="s">
        <v>170</v>
      </c>
      <c r="AI17" s="53"/>
      <c r="AJ17" s="53"/>
      <c r="AK17" s="53"/>
    </row>
    <row r="18" spans="1:37" x14ac:dyDescent="0.2">
      <c r="A18" s="55">
        <v>1</v>
      </c>
      <c r="B18" s="56">
        <v>2</v>
      </c>
      <c r="C18" s="56">
        <v>3</v>
      </c>
      <c r="D18" s="56">
        <v>4</v>
      </c>
      <c r="E18" s="56">
        <v>5</v>
      </c>
      <c r="F18" s="56">
        <v>6</v>
      </c>
      <c r="G18" s="56">
        <v>7</v>
      </c>
      <c r="H18" s="56">
        <v>8</v>
      </c>
      <c r="I18" s="56">
        <v>9</v>
      </c>
      <c r="J18" s="56">
        <v>10</v>
      </c>
      <c r="K18" s="56">
        <v>11</v>
      </c>
      <c r="L18" s="56">
        <v>12</v>
      </c>
      <c r="M18" s="56">
        <v>13</v>
      </c>
      <c r="N18" s="56">
        <v>14</v>
      </c>
      <c r="O18" s="56">
        <v>15</v>
      </c>
      <c r="P18" s="56">
        <v>16</v>
      </c>
      <c r="Q18" s="56">
        <v>17</v>
      </c>
      <c r="R18" s="56">
        <v>18</v>
      </c>
      <c r="S18" s="56">
        <v>19</v>
      </c>
      <c r="T18" s="56">
        <v>20</v>
      </c>
      <c r="U18" s="56">
        <v>21</v>
      </c>
      <c r="V18" s="56">
        <v>22</v>
      </c>
      <c r="W18" s="56">
        <v>23</v>
      </c>
      <c r="X18" s="56">
        <v>24</v>
      </c>
      <c r="Y18" s="56">
        <v>25</v>
      </c>
      <c r="Z18" s="56">
        <v>26</v>
      </c>
      <c r="AA18" s="56">
        <v>27</v>
      </c>
      <c r="AB18" s="56">
        <v>28</v>
      </c>
      <c r="AC18" s="57" t="s">
        <v>171</v>
      </c>
      <c r="AD18" s="56" t="s">
        <v>172</v>
      </c>
      <c r="AE18" s="57" t="s">
        <v>173</v>
      </c>
      <c r="AF18" s="57" t="s">
        <v>174</v>
      </c>
      <c r="AG18" s="57" t="s">
        <v>175</v>
      </c>
      <c r="AH18" s="57" t="s">
        <v>176</v>
      </c>
      <c r="AI18" s="56">
        <v>30</v>
      </c>
      <c r="AJ18" s="56">
        <v>31</v>
      </c>
      <c r="AK18" s="56">
        <v>32</v>
      </c>
    </row>
    <row r="19" spans="1:37" s="42" customFormat="1" ht="25.5" x14ac:dyDescent="0.2">
      <c r="A19" s="13">
        <v>0</v>
      </c>
      <c r="B19" s="14" t="s">
        <v>81</v>
      </c>
      <c r="C19" s="13" t="s">
        <v>82</v>
      </c>
      <c r="D19" s="13" t="s">
        <v>82</v>
      </c>
      <c r="E19" s="13">
        <v>2017</v>
      </c>
      <c r="F19" s="13">
        <v>2019</v>
      </c>
      <c r="G19" s="13">
        <v>2019</v>
      </c>
      <c r="H19" s="17">
        <f>H39+H40+H42</f>
        <v>9.9915253200000009</v>
      </c>
      <c r="I19" s="17">
        <f>I39+I40+I42</f>
        <v>10.922075320000001</v>
      </c>
      <c r="J19" s="17">
        <v>0</v>
      </c>
      <c r="K19" s="17">
        <f>L19+M19+N19+O19</f>
        <v>204.03390299999998</v>
      </c>
      <c r="L19" s="17">
        <v>0</v>
      </c>
      <c r="M19" s="17">
        <f>H19</f>
        <v>9.9915253200000009</v>
      </c>
      <c r="N19" s="17">
        <f>N25</f>
        <v>194.04237767999999</v>
      </c>
      <c r="O19" s="17">
        <v>0</v>
      </c>
      <c r="P19" s="17">
        <f>P25</f>
        <v>515.13668580620231</v>
      </c>
      <c r="Q19" s="17">
        <f t="shared" ref="Q19:T19" si="0">Q25</f>
        <v>0</v>
      </c>
      <c r="R19" s="17">
        <f t="shared" si="0"/>
        <v>11.672514880439563</v>
      </c>
      <c r="S19" s="17">
        <f t="shared" si="0"/>
        <v>503.46417092576269</v>
      </c>
      <c r="T19" s="17">
        <f t="shared" si="0"/>
        <v>0</v>
      </c>
      <c r="U19" s="17" t="s">
        <v>101</v>
      </c>
      <c r="V19" s="17">
        <v>0</v>
      </c>
      <c r="W19" s="17" t="s">
        <v>101</v>
      </c>
      <c r="X19" s="17">
        <f>K19</f>
        <v>204.03390299999998</v>
      </c>
      <c r="Y19" s="17" t="s">
        <v>101</v>
      </c>
      <c r="Z19" s="17">
        <f>P19</f>
        <v>515.13668580620231</v>
      </c>
      <c r="AA19" s="17">
        <v>0</v>
      </c>
      <c r="AB19" s="17">
        <v>0</v>
      </c>
      <c r="AC19" s="17">
        <f>AC25</f>
        <v>161.01694932000001</v>
      </c>
      <c r="AD19" s="17">
        <f t="shared" ref="AD19:AJ19" si="1">AD25</f>
        <v>161.01694932000001</v>
      </c>
      <c r="AE19" s="17">
        <f t="shared" si="1"/>
        <v>21.508476899999994</v>
      </c>
      <c r="AF19" s="17">
        <f t="shared" si="1"/>
        <v>332.6112597062023</v>
      </c>
      <c r="AG19" s="17">
        <f t="shared" si="1"/>
        <v>21.508476779999999</v>
      </c>
      <c r="AH19" s="17">
        <f t="shared" si="1"/>
        <v>21.508476779999999</v>
      </c>
      <c r="AI19" s="17">
        <f t="shared" si="1"/>
        <v>204.03390299999998</v>
      </c>
      <c r="AJ19" s="17">
        <f t="shared" si="1"/>
        <v>515.13668580620231</v>
      </c>
      <c r="AK19" s="58"/>
    </row>
    <row r="20" spans="1:37" ht="25.5" hidden="1" outlineLevel="1" x14ac:dyDescent="0.2">
      <c r="A20" s="11" t="s">
        <v>83</v>
      </c>
      <c r="B20" s="20" t="s">
        <v>84</v>
      </c>
      <c r="C20" s="11" t="s">
        <v>82</v>
      </c>
      <c r="D20" s="11" t="s">
        <v>82</v>
      </c>
      <c r="E20" s="11" t="s">
        <v>82</v>
      </c>
      <c r="F20" s="11" t="s">
        <v>82</v>
      </c>
      <c r="G20" s="11" t="s">
        <v>82</v>
      </c>
      <c r="H20" s="21" t="s">
        <v>82</v>
      </c>
      <c r="I20" s="21" t="str">
        <f t="shared" ref="I20:I44" si="2">H20</f>
        <v>-</v>
      </c>
      <c r="J20" s="21">
        <v>0</v>
      </c>
      <c r="K20" s="21">
        <v>0</v>
      </c>
      <c r="L20" s="21" t="s">
        <v>82</v>
      </c>
      <c r="M20" s="21" t="str">
        <f t="shared" ref="M20:M40" si="3">H20</f>
        <v>-</v>
      </c>
      <c r="N20" s="21" t="s">
        <v>82</v>
      </c>
      <c r="O20" s="21" t="s">
        <v>82</v>
      </c>
      <c r="P20" s="21">
        <v>0</v>
      </c>
      <c r="Q20" s="21" t="s">
        <v>82</v>
      </c>
      <c r="R20" s="21" t="s">
        <v>82</v>
      </c>
      <c r="S20" s="21" t="s">
        <v>82</v>
      </c>
      <c r="T20" s="21" t="s">
        <v>82</v>
      </c>
      <c r="U20" s="21" t="s">
        <v>101</v>
      </c>
      <c r="V20" s="21">
        <v>0</v>
      </c>
      <c r="W20" s="21" t="s">
        <v>101</v>
      </c>
      <c r="X20" s="21">
        <f t="shared" ref="X20:X44" si="4">K20</f>
        <v>0</v>
      </c>
      <c r="Y20" s="21" t="s">
        <v>101</v>
      </c>
      <c r="Z20" s="21">
        <f t="shared" ref="Z20:Z44" si="5">P20</f>
        <v>0</v>
      </c>
      <c r="AA20" s="21">
        <v>0</v>
      </c>
      <c r="AB20" s="21">
        <v>0</v>
      </c>
      <c r="AC20" s="21" t="s">
        <v>82</v>
      </c>
      <c r="AD20" s="21" t="s">
        <v>82</v>
      </c>
      <c r="AE20" s="21" t="s">
        <v>82</v>
      </c>
      <c r="AF20" s="21" t="s">
        <v>82</v>
      </c>
      <c r="AG20" s="21" t="s">
        <v>82</v>
      </c>
      <c r="AH20" s="21" t="s">
        <v>82</v>
      </c>
      <c r="AI20" s="21" t="s">
        <v>82</v>
      </c>
      <c r="AJ20" s="21" t="s">
        <v>82</v>
      </c>
      <c r="AK20" s="32"/>
    </row>
    <row r="21" spans="1:37" ht="38.25" hidden="1" outlineLevel="1" x14ac:dyDescent="0.2">
      <c r="A21" s="11" t="s">
        <v>85</v>
      </c>
      <c r="B21" s="20" t="s">
        <v>86</v>
      </c>
      <c r="C21" s="11" t="s">
        <v>82</v>
      </c>
      <c r="D21" s="11" t="s">
        <v>82</v>
      </c>
      <c r="E21" s="11" t="s">
        <v>82</v>
      </c>
      <c r="F21" s="11" t="s">
        <v>82</v>
      </c>
      <c r="G21" s="11" t="s">
        <v>82</v>
      </c>
      <c r="H21" s="21" t="s">
        <v>82</v>
      </c>
      <c r="I21" s="21" t="str">
        <f t="shared" si="2"/>
        <v>-</v>
      </c>
      <c r="J21" s="21">
        <v>0</v>
      </c>
      <c r="K21" s="21">
        <v>0</v>
      </c>
      <c r="L21" s="21" t="s">
        <v>82</v>
      </c>
      <c r="M21" s="21" t="str">
        <f t="shared" si="3"/>
        <v>-</v>
      </c>
      <c r="N21" s="21" t="s">
        <v>82</v>
      </c>
      <c r="O21" s="21" t="s">
        <v>82</v>
      </c>
      <c r="P21" s="21">
        <v>0</v>
      </c>
      <c r="Q21" s="21" t="s">
        <v>82</v>
      </c>
      <c r="R21" s="21" t="s">
        <v>82</v>
      </c>
      <c r="S21" s="21" t="s">
        <v>82</v>
      </c>
      <c r="T21" s="21" t="s">
        <v>82</v>
      </c>
      <c r="U21" s="21" t="s">
        <v>101</v>
      </c>
      <c r="V21" s="21">
        <v>0</v>
      </c>
      <c r="W21" s="21" t="s">
        <v>101</v>
      </c>
      <c r="X21" s="21">
        <f t="shared" si="4"/>
        <v>0</v>
      </c>
      <c r="Y21" s="21" t="s">
        <v>101</v>
      </c>
      <c r="Z21" s="21">
        <f t="shared" si="5"/>
        <v>0</v>
      </c>
      <c r="AA21" s="21">
        <v>0</v>
      </c>
      <c r="AB21" s="21">
        <v>0</v>
      </c>
      <c r="AC21" s="21" t="s">
        <v>82</v>
      </c>
      <c r="AD21" s="21" t="s">
        <v>82</v>
      </c>
      <c r="AE21" s="21" t="s">
        <v>82</v>
      </c>
      <c r="AF21" s="21" t="s">
        <v>82</v>
      </c>
      <c r="AG21" s="21" t="s">
        <v>82</v>
      </c>
      <c r="AH21" s="21" t="s">
        <v>82</v>
      </c>
      <c r="AI21" s="21" t="s">
        <v>82</v>
      </c>
      <c r="AJ21" s="21" t="s">
        <v>82</v>
      </c>
      <c r="AK21" s="32"/>
    </row>
    <row r="22" spans="1:37" ht="76.5" hidden="1" outlineLevel="1" x14ac:dyDescent="0.2">
      <c r="A22" s="11" t="s">
        <v>87</v>
      </c>
      <c r="B22" s="20" t="s">
        <v>88</v>
      </c>
      <c r="C22" s="11" t="s">
        <v>82</v>
      </c>
      <c r="D22" s="11" t="s">
        <v>82</v>
      </c>
      <c r="E22" s="11" t="s">
        <v>82</v>
      </c>
      <c r="F22" s="11" t="s">
        <v>82</v>
      </c>
      <c r="G22" s="11" t="s">
        <v>82</v>
      </c>
      <c r="H22" s="21" t="s">
        <v>82</v>
      </c>
      <c r="I22" s="21" t="str">
        <f t="shared" si="2"/>
        <v>-</v>
      </c>
      <c r="J22" s="21">
        <v>0</v>
      </c>
      <c r="K22" s="21">
        <v>0</v>
      </c>
      <c r="L22" s="21" t="s">
        <v>82</v>
      </c>
      <c r="M22" s="21" t="str">
        <f t="shared" si="3"/>
        <v>-</v>
      </c>
      <c r="N22" s="21" t="s">
        <v>82</v>
      </c>
      <c r="O22" s="21" t="s">
        <v>82</v>
      </c>
      <c r="P22" s="21">
        <v>0</v>
      </c>
      <c r="Q22" s="21" t="s">
        <v>82</v>
      </c>
      <c r="R22" s="21" t="s">
        <v>82</v>
      </c>
      <c r="S22" s="21" t="s">
        <v>82</v>
      </c>
      <c r="T22" s="21" t="s">
        <v>82</v>
      </c>
      <c r="U22" s="21" t="s">
        <v>101</v>
      </c>
      <c r="V22" s="21">
        <v>0</v>
      </c>
      <c r="W22" s="21" t="s">
        <v>101</v>
      </c>
      <c r="X22" s="21">
        <f t="shared" si="4"/>
        <v>0</v>
      </c>
      <c r="Y22" s="21" t="s">
        <v>101</v>
      </c>
      <c r="Z22" s="21">
        <f t="shared" si="5"/>
        <v>0</v>
      </c>
      <c r="AA22" s="21">
        <v>0</v>
      </c>
      <c r="AB22" s="21">
        <v>0</v>
      </c>
      <c r="AC22" s="21" t="s">
        <v>82</v>
      </c>
      <c r="AD22" s="21" t="s">
        <v>82</v>
      </c>
      <c r="AE22" s="21" t="s">
        <v>82</v>
      </c>
      <c r="AF22" s="21" t="s">
        <v>82</v>
      </c>
      <c r="AG22" s="21" t="s">
        <v>82</v>
      </c>
      <c r="AH22" s="21" t="s">
        <v>82</v>
      </c>
      <c r="AI22" s="21" t="s">
        <v>82</v>
      </c>
      <c r="AJ22" s="21" t="s">
        <v>82</v>
      </c>
      <c r="AK22" s="32"/>
    </row>
    <row r="23" spans="1:37" ht="38.25" hidden="1" outlineLevel="1" x14ac:dyDescent="0.2">
      <c r="A23" s="11" t="s">
        <v>89</v>
      </c>
      <c r="B23" s="20" t="s">
        <v>90</v>
      </c>
      <c r="C23" s="11" t="s">
        <v>82</v>
      </c>
      <c r="D23" s="11" t="s">
        <v>82</v>
      </c>
      <c r="E23" s="11" t="s">
        <v>82</v>
      </c>
      <c r="F23" s="11" t="s">
        <v>82</v>
      </c>
      <c r="G23" s="11" t="s">
        <v>82</v>
      </c>
      <c r="H23" s="21" t="s">
        <v>82</v>
      </c>
      <c r="I23" s="21" t="str">
        <f t="shared" si="2"/>
        <v>-</v>
      </c>
      <c r="J23" s="21">
        <v>0</v>
      </c>
      <c r="K23" s="21">
        <v>0</v>
      </c>
      <c r="L23" s="21" t="s">
        <v>82</v>
      </c>
      <c r="M23" s="21" t="str">
        <f t="shared" si="3"/>
        <v>-</v>
      </c>
      <c r="N23" s="21" t="s">
        <v>82</v>
      </c>
      <c r="O23" s="21" t="s">
        <v>82</v>
      </c>
      <c r="P23" s="21">
        <v>0</v>
      </c>
      <c r="Q23" s="21" t="s">
        <v>82</v>
      </c>
      <c r="R23" s="21" t="s">
        <v>82</v>
      </c>
      <c r="S23" s="21" t="s">
        <v>82</v>
      </c>
      <c r="T23" s="21" t="s">
        <v>82</v>
      </c>
      <c r="U23" s="21" t="s">
        <v>101</v>
      </c>
      <c r="V23" s="21">
        <v>0</v>
      </c>
      <c r="W23" s="21" t="s">
        <v>101</v>
      </c>
      <c r="X23" s="21">
        <f t="shared" si="4"/>
        <v>0</v>
      </c>
      <c r="Y23" s="21" t="s">
        <v>101</v>
      </c>
      <c r="Z23" s="21">
        <f t="shared" si="5"/>
        <v>0</v>
      </c>
      <c r="AA23" s="21">
        <v>0</v>
      </c>
      <c r="AB23" s="21">
        <v>0</v>
      </c>
      <c r="AC23" s="21" t="s">
        <v>82</v>
      </c>
      <c r="AD23" s="21" t="s">
        <v>82</v>
      </c>
      <c r="AE23" s="21" t="s">
        <v>82</v>
      </c>
      <c r="AF23" s="21" t="s">
        <v>82</v>
      </c>
      <c r="AG23" s="21" t="s">
        <v>82</v>
      </c>
      <c r="AH23" s="21" t="s">
        <v>82</v>
      </c>
      <c r="AI23" s="21" t="s">
        <v>82</v>
      </c>
      <c r="AJ23" s="21" t="s">
        <v>82</v>
      </c>
      <c r="AK23" s="32"/>
    </row>
    <row r="24" spans="1:37" ht="51" hidden="1" outlineLevel="1" x14ac:dyDescent="0.2">
      <c r="A24" s="11" t="s">
        <v>91</v>
      </c>
      <c r="B24" s="20" t="s">
        <v>92</v>
      </c>
      <c r="C24" s="11" t="s">
        <v>82</v>
      </c>
      <c r="D24" s="11" t="s">
        <v>82</v>
      </c>
      <c r="E24" s="11" t="s">
        <v>82</v>
      </c>
      <c r="F24" s="11" t="s">
        <v>82</v>
      </c>
      <c r="G24" s="11" t="s">
        <v>82</v>
      </c>
      <c r="H24" s="21" t="s">
        <v>82</v>
      </c>
      <c r="I24" s="21" t="str">
        <f t="shared" si="2"/>
        <v>-</v>
      </c>
      <c r="J24" s="21">
        <v>0</v>
      </c>
      <c r="K24" s="21">
        <v>0</v>
      </c>
      <c r="L24" s="21" t="s">
        <v>82</v>
      </c>
      <c r="M24" s="21" t="str">
        <f t="shared" si="3"/>
        <v>-</v>
      </c>
      <c r="N24" s="21" t="s">
        <v>82</v>
      </c>
      <c r="O24" s="21" t="s">
        <v>82</v>
      </c>
      <c r="P24" s="21">
        <v>0</v>
      </c>
      <c r="Q24" s="21" t="s">
        <v>82</v>
      </c>
      <c r="R24" s="21" t="s">
        <v>82</v>
      </c>
      <c r="S24" s="21" t="s">
        <v>82</v>
      </c>
      <c r="T24" s="21" t="s">
        <v>82</v>
      </c>
      <c r="U24" s="21" t="s">
        <v>101</v>
      </c>
      <c r="V24" s="21">
        <v>0</v>
      </c>
      <c r="W24" s="21" t="s">
        <v>101</v>
      </c>
      <c r="X24" s="21">
        <f t="shared" si="4"/>
        <v>0</v>
      </c>
      <c r="Y24" s="21" t="s">
        <v>101</v>
      </c>
      <c r="Z24" s="21">
        <f t="shared" si="5"/>
        <v>0</v>
      </c>
      <c r="AA24" s="21">
        <v>0</v>
      </c>
      <c r="AB24" s="21">
        <v>0</v>
      </c>
      <c r="AC24" s="21" t="s">
        <v>82</v>
      </c>
      <c r="AD24" s="21" t="s">
        <v>82</v>
      </c>
      <c r="AE24" s="21" t="s">
        <v>82</v>
      </c>
      <c r="AF24" s="21" t="s">
        <v>82</v>
      </c>
      <c r="AG24" s="21" t="s">
        <v>82</v>
      </c>
      <c r="AH24" s="21" t="s">
        <v>82</v>
      </c>
      <c r="AI24" s="21" t="s">
        <v>82</v>
      </c>
      <c r="AJ24" s="21" t="s">
        <v>82</v>
      </c>
      <c r="AK24" s="32"/>
    </row>
    <row r="25" spans="1:37" ht="25.5" collapsed="1" x14ac:dyDescent="0.2">
      <c r="A25" s="11" t="s">
        <v>93</v>
      </c>
      <c r="B25" s="20" t="s">
        <v>94</v>
      </c>
      <c r="C25" s="11" t="s">
        <v>82</v>
      </c>
      <c r="D25" s="11" t="s">
        <v>82</v>
      </c>
      <c r="E25" s="11">
        <v>2017</v>
      </c>
      <c r="F25" s="11">
        <v>2019</v>
      </c>
      <c r="G25" s="11">
        <v>2019</v>
      </c>
      <c r="H25" s="21">
        <f>H19</f>
        <v>9.9915253200000009</v>
      </c>
      <c r="I25" s="21">
        <f>I19</f>
        <v>10.922075320000001</v>
      </c>
      <c r="J25" s="21">
        <v>0</v>
      </c>
      <c r="K25" s="21">
        <f>L25+M25+N25+O25</f>
        <v>204.03390299999998</v>
      </c>
      <c r="L25" s="21">
        <v>0</v>
      </c>
      <c r="M25" s="21">
        <f t="shared" si="3"/>
        <v>9.9915253200000009</v>
      </c>
      <c r="N25" s="21">
        <f>N26</f>
        <v>194.04237767999999</v>
      </c>
      <c r="O25" s="21">
        <v>0</v>
      </c>
      <c r="P25" s="21">
        <f>P26</f>
        <v>515.13668580620231</v>
      </c>
      <c r="Q25" s="21">
        <f t="shared" ref="Q25:T26" si="6">Q26</f>
        <v>0</v>
      </c>
      <c r="R25" s="21">
        <f t="shared" si="6"/>
        <v>11.672514880439563</v>
      </c>
      <c r="S25" s="21">
        <f t="shared" si="6"/>
        <v>503.46417092576269</v>
      </c>
      <c r="T25" s="21">
        <f t="shared" si="6"/>
        <v>0</v>
      </c>
      <c r="U25" s="21" t="s">
        <v>101</v>
      </c>
      <c r="V25" s="21">
        <v>0</v>
      </c>
      <c r="W25" s="21" t="s">
        <v>101</v>
      </c>
      <c r="X25" s="21">
        <f t="shared" si="4"/>
        <v>204.03390299999998</v>
      </c>
      <c r="Y25" s="21" t="s">
        <v>101</v>
      </c>
      <c r="Z25" s="21">
        <f t="shared" si="5"/>
        <v>515.13668580620231</v>
      </c>
      <c r="AA25" s="21">
        <v>0</v>
      </c>
      <c r="AB25" s="21">
        <v>0</v>
      </c>
      <c r="AC25" s="21">
        <f>AC26</f>
        <v>161.01694932000001</v>
      </c>
      <c r="AD25" s="21">
        <f t="shared" ref="AD25:AJ26" si="7">AD26</f>
        <v>161.01694932000001</v>
      </c>
      <c r="AE25" s="21">
        <f t="shared" si="7"/>
        <v>21.508476899999994</v>
      </c>
      <c r="AF25" s="21">
        <f t="shared" si="7"/>
        <v>332.6112597062023</v>
      </c>
      <c r="AG25" s="21">
        <f t="shared" si="7"/>
        <v>21.508476779999999</v>
      </c>
      <c r="AH25" s="21">
        <f t="shared" si="7"/>
        <v>21.508476779999999</v>
      </c>
      <c r="AI25" s="21">
        <f t="shared" si="7"/>
        <v>204.03390299999998</v>
      </c>
      <c r="AJ25" s="21">
        <f t="shared" si="7"/>
        <v>515.13668580620231</v>
      </c>
      <c r="AK25" s="32"/>
    </row>
    <row r="26" spans="1:37" x14ac:dyDescent="0.2">
      <c r="A26" s="11">
        <v>1</v>
      </c>
      <c r="B26" s="20" t="s">
        <v>95</v>
      </c>
      <c r="C26" s="11" t="s">
        <v>82</v>
      </c>
      <c r="D26" s="11" t="s">
        <v>82</v>
      </c>
      <c r="E26" s="11">
        <v>2017</v>
      </c>
      <c r="F26" s="11">
        <v>2019</v>
      </c>
      <c r="G26" s="11">
        <v>2019</v>
      </c>
      <c r="H26" s="21">
        <f>H25</f>
        <v>9.9915253200000009</v>
      </c>
      <c r="I26" s="21">
        <f>I25</f>
        <v>10.922075320000001</v>
      </c>
      <c r="J26" s="21">
        <v>0</v>
      </c>
      <c r="K26" s="21">
        <f t="shared" ref="K26:K44" si="8">L26+M26+N26+O26</f>
        <v>204.03390299999998</v>
      </c>
      <c r="L26" s="21">
        <v>0</v>
      </c>
      <c r="M26" s="21">
        <f t="shared" si="3"/>
        <v>9.9915253200000009</v>
      </c>
      <c r="N26" s="21">
        <f>N27</f>
        <v>194.04237767999999</v>
      </c>
      <c r="O26" s="21">
        <v>0</v>
      </c>
      <c r="P26" s="21">
        <f>P27</f>
        <v>515.13668580620231</v>
      </c>
      <c r="Q26" s="21">
        <f t="shared" si="6"/>
        <v>0</v>
      </c>
      <c r="R26" s="21">
        <f t="shared" si="6"/>
        <v>11.672514880439563</v>
      </c>
      <c r="S26" s="21">
        <f t="shared" si="6"/>
        <v>503.46417092576269</v>
      </c>
      <c r="T26" s="21">
        <f t="shared" si="6"/>
        <v>0</v>
      </c>
      <c r="U26" s="21" t="s">
        <v>101</v>
      </c>
      <c r="V26" s="21">
        <v>0</v>
      </c>
      <c r="W26" s="21" t="s">
        <v>101</v>
      </c>
      <c r="X26" s="21">
        <f t="shared" si="4"/>
        <v>204.03390299999998</v>
      </c>
      <c r="Y26" s="21" t="s">
        <v>101</v>
      </c>
      <c r="Z26" s="21">
        <f t="shared" si="5"/>
        <v>515.13668580620231</v>
      </c>
      <c r="AA26" s="21">
        <v>0</v>
      </c>
      <c r="AB26" s="21">
        <v>0</v>
      </c>
      <c r="AC26" s="21">
        <f>AC27</f>
        <v>161.01694932000001</v>
      </c>
      <c r="AD26" s="21">
        <f t="shared" si="7"/>
        <v>161.01694932000001</v>
      </c>
      <c r="AE26" s="21">
        <f t="shared" si="7"/>
        <v>21.508476899999994</v>
      </c>
      <c r="AF26" s="21">
        <f t="shared" si="7"/>
        <v>332.6112597062023</v>
      </c>
      <c r="AG26" s="21">
        <f t="shared" si="7"/>
        <v>21.508476779999999</v>
      </c>
      <c r="AH26" s="21">
        <f t="shared" si="7"/>
        <v>21.508476779999999</v>
      </c>
      <c r="AI26" s="21">
        <f t="shared" si="7"/>
        <v>204.03390299999998</v>
      </c>
      <c r="AJ26" s="21">
        <f t="shared" si="7"/>
        <v>515.13668580620231</v>
      </c>
      <c r="AK26" s="32"/>
    </row>
    <row r="27" spans="1:37" ht="25.5" x14ac:dyDescent="0.2">
      <c r="A27" s="11" t="s">
        <v>96</v>
      </c>
      <c r="B27" s="20" t="s">
        <v>97</v>
      </c>
      <c r="C27" s="11" t="s">
        <v>82</v>
      </c>
      <c r="D27" s="11" t="s">
        <v>82</v>
      </c>
      <c r="E27" s="11">
        <v>2017</v>
      </c>
      <c r="F27" s="11">
        <v>2019</v>
      </c>
      <c r="G27" s="11">
        <v>2019</v>
      </c>
      <c r="H27" s="21">
        <f>H26</f>
        <v>9.9915253200000009</v>
      </c>
      <c r="I27" s="21">
        <f>I26</f>
        <v>10.922075320000001</v>
      </c>
      <c r="J27" s="21">
        <v>0</v>
      </c>
      <c r="K27" s="21">
        <f t="shared" si="8"/>
        <v>204.03390299999998</v>
      </c>
      <c r="L27" s="21">
        <v>0</v>
      </c>
      <c r="M27" s="21">
        <f t="shared" si="3"/>
        <v>9.9915253200000009</v>
      </c>
      <c r="N27" s="21">
        <f>SUM(N28:N44)</f>
        <v>194.04237767999999</v>
      </c>
      <c r="O27" s="21">
        <v>0</v>
      </c>
      <c r="P27" s="21">
        <f>SUM(P28:P44)</f>
        <v>515.13668580620231</v>
      </c>
      <c r="Q27" s="21">
        <f t="shared" ref="Q27:T27" si="9">SUM(Q28:Q44)</f>
        <v>0</v>
      </c>
      <c r="R27" s="21">
        <f t="shared" si="9"/>
        <v>11.672514880439563</v>
      </c>
      <c r="S27" s="21">
        <f t="shared" si="9"/>
        <v>503.46417092576269</v>
      </c>
      <c r="T27" s="21">
        <f t="shared" si="9"/>
        <v>0</v>
      </c>
      <c r="U27" s="21" t="s">
        <v>101</v>
      </c>
      <c r="V27" s="21">
        <v>0</v>
      </c>
      <c r="W27" s="21" t="s">
        <v>101</v>
      </c>
      <c r="X27" s="21">
        <f t="shared" si="4"/>
        <v>204.03390299999998</v>
      </c>
      <c r="Y27" s="21" t="s">
        <v>101</v>
      </c>
      <c r="Z27" s="21">
        <f t="shared" si="5"/>
        <v>515.13668580620231</v>
      </c>
      <c r="AA27" s="21">
        <v>0</v>
      </c>
      <c r="AB27" s="21">
        <v>0</v>
      </c>
      <c r="AC27" s="21">
        <f t="shared" ref="AC27:AJ27" si="10">SUM(AC28:AC44)</f>
        <v>161.01694932000001</v>
      </c>
      <c r="AD27" s="21">
        <f t="shared" si="10"/>
        <v>161.01694932000001</v>
      </c>
      <c r="AE27" s="21">
        <f t="shared" si="10"/>
        <v>21.508476899999994</v>
      </c>
      <c r="AF27" s="21">
        <f t="shared" si="10"/>
        <v>332.6112597062023</v>
      </c>
      <c r="AG27" s="21">
        <f t="shared" si="10"/>
        <v>21.508476779999999</v>
      </c>
      <c r="AH27" s="21">
        <f t="shared" si="10"/>
        <v>21.508476779999999</v>
      </c>
      <c r="AI27" s="21">
        <f t="shared" si="10"/>
        <v>204.03390299999998</v>
      </c>
      <c r="AJ27" s="21">
        <f t="shared" si="10"/>
        <v>515.13668580620231</v>
      </c>
      <c r="AK27" s="32"/>
    </row>
    <row r="28" spans="1:37" ht="204" x14ac:dyDescent="0.2">
      <c r="A28" s="11" t="s">
        <v>96</v>
      </c>
      <c r="B28" s="20" t="s">
        <v>98</v>
      </c>
      <c r="C28" s="22" t="s">
        <v>99</v>
      </c>
      <c r="D28" s="23" t="s">
        <v>100</v>
      </c>
      <c r="E28" s="11">
        <v>2017</v>
      </c>
      <c r="F28" s="11">
        <v>2017</v>
      </c>
      <c r="G28" s="11">
        <v>2017</v>
      </c>
      <c r="H28" s="21" t="s">
        <v>101</v>
      </c>
      <c r="I28" s="21" t="str">
        <f t="shared" si="2"/>
        <v>н/д</v>
      </c>
      <c r="J28" s="21">
        <v>0</v>
      </c>
      <c r="K28" s="21">
        <f t="shared" si="8"/>
        <v>45.966101600000002</v>
      </c>
      <c r="L28" s="21">
        <v>0</v>
      </c>
      <c r="M28" s="21">
        <v>0</v>
      </c>
      <c r="N28" s="21">
        <f>'форма 2'!T29/1.18</f>
        <v>45.966101600000002</v>
      </c>
      <c r="O28" s="21">
        <v>0</v>
      </c>
      <c r="P28" s="21">
        <f t="shared" ref="P28:P44" si="11">Q28+R28+S28+T28</f>
        <v>49.078101600000004</v>
      </c>
      <c r="Q28" s="21">
        <v>0</v>
      </c>
      <c r="R28" s="21">
        <v>0</v>
      </c>
      <c r="S28" s="21">
        <f>'форма 2'!U29/1.18</f>
        <v>49.078101600000004</v>
      </c>
      <c r="T28" s="21">
        <v>0</v>
      </c>
      <c r="U28" s="21" t="s">
        <v>101</v>
      </c>
      <c r="V28" s="21">
        <v>0</v>
      </c>
      <c r="W28" s="21" t="s">
        <v>101</v>
      </c>
      <c r="X28" s="21">
        <f t="shared" si="4"/>
        <v>45.966101600000002</v>
      </c>
      <c r="Y28" s="21" t="s">
        <v>101</v>
      </c>
      <c r="Z28" s="21">
        <f t="shared" si="5"/>
        <v>49.078101600000004</v>
      </c>
      <c r="AA28" s="21">
        <v>0</v>
      </c>
      <c r="AB28" s="21">
        <v>0</v>
      </c>
      <c r="AC28" s="21">
        <f>'форма 2'!AI29/1.18</f>
        <v>45.966101600000002</v>
      </c>
      <c r="AD28" s="21">
        <f>'форма 2'!AN29/1.18</f>
        <v>45.966101600000002</v>
      </c>
      <c r="AE28" s="21">
        <f>'форма 2'!AS29/1.18</f>
        <v>0</v>
      </c>
      <c r="AF28" s="21">
        <f>'форма 2'!AX29/1.18</f>
        <v>3.1120000000000001</v>
      </c>
      <c r="AG28" s="21">
        <f>'форма 2'!BC29/1.18</f>
        <v>0</v>
      </c>
      <c r="AH28" s="21">
        <f>'форма 2'!BH29/1.18</f>
        <v>0</v>
      </c>
      <c r="AI28" s="21">
        <f>AC28+AE28+AG28</f>
        <v>45.966101600000002</v>
      </c>
      <c r="AJ28" s="21">
        <f>AD28+AF28+AH28</f>
        <v>49.078101600000004</v>
      </c>
      <c r="AK28" s="59" t="s">
        <v>102</v>
      </c>
    </row>
    <row r="29" spans="1:37" ht="51" x14ac:dyDescent="0.2">
      <c r="A29" s="11" t="s">
        <v>96</v>
      </c>
      <c r="B29" s="22" t="s">
        <v>103</v>
      </c>
      <c r="C29" s="60" t="s">
        <v>104</v>
      </c>
      <c r="D29" s="23" t="s">
        <v>100</v>
      </c>
      <c r="E29" s="11">
        <v>2017</v>
      </c>
      <c r="F29" s="11">
        <v>2017</v>
      </c>
      <c r="G29" s="11">
        <v>2018</v>
      </c>
      <c r="H29" s="21" t="s">
        <v>101</v>
      </c>
      <c r="I29" s="21" t="str">
        <f t="shared" si="2"/>
        <v>н/д</v>
      </c>
      <c r="J29" s="21">
        <v>0</v>
      </c>
      <c r="K29" s="21">
        <f t="shared" si="8"/>
        <v>11</v>
      </c>
      <c r="L29" s="21">
        <v>0</v>
      </c>
      <c r="M29" s="21">
        <v>0</v>
      </c>
      <c r="N29" s="21">
        <f>'форма 2'!T30/1.18</f>
        <v>11</v>
      </c>
      <c r="O29" s="21">
        <v>0</v>
      </c>
      <c r="P29" s="21">
        <f t="shared" si="11"/>
        <v>63.067853389830503</v>
      </c>
      <c r="Q29" s="21">
        <v>0</v>
      </c>
      <c r="R29" s="21">
        <v>0</v>
      </c>
      <c r="S29" s="21">
        <f>'форма 2'!U30/1.18</f>
        <v>63.067853389830503</v>
      </c>
      <c r="T29" s="21">
        <v>0</v>
      </c>
      <c r="U29" s="21" t="s">
        <v>101</v>
      </c>
      <c r="V29" s="21">
        <v>0</v>
      </c>
      <c r="W29" s="21" t="s">
        <v>101</v>
      </c>
      <c r="X29" s="21">
        <f t="shared" si="4"/>
        <v>11</v>
      </c>
      <c r="Y29" s="21" t="s">
        <v>101</v>
      </c>
      <c r="Z29" s="21">
        <f t="shared" si="5"/>
        <v>63.067853389830503</v>
      </c>
      <c r="AA29" s="21">
        <v>0</v>
      </c>
      <c r="AB29" s="21">
        <v>0</v>
      </c>
      <c r="AC29" s="21">
        <f>'форма 2'!AI30/1.18</f>
        <v>11</v>
      </c>
      <c r="AD29" s="21">
        <f>'форма 2'!AN30/1.18</f>
        <v>11</v>
      </c>
      <c r="AE29" s="21">
        <f>'форма 2'!AS30/1.18</f>
        <v>0</v>
      </c>
      <c r="AF29" s="21">
        <f>'форма 2'!AX30/1.18</f>
        <v>52.067853389830503</v>
      </c>
      <c r="AG29" s="21">
        <f>'форма 2'!BC30/1.18</f>
        <v>0</v>
      </c>
      <c r="AH29" s="21">
        <f>'форма 2'!BH30/1.18</f>
        <v>0</v>
      </c>
      <c r="AI29" s="21">
        <f t="shared" ref="AI29:AJ44" si="12">AC29+AE29+AG29</f>
        <v>11</v>
      </c>
      <c r="AJ29" s="21">
        <f t="shared" si="12"/>
        <v>63.067853389830503</v>
      </c>
      <c r="AK29" s="59" t="s">
        <v>105</v>
      </c>
    </row>
    <row r="30" spans="1:37" ht="51" x14ac:dyDescent="0.2">
      <c r="A30" s="11" t="s">
        <v>96</v>
      </c>
      <c r="B30" s="22" t="s">
        <v>106</v>
      </c>
      <c r="C30" s="60" t="s">
        <v>107</v>
      </c>
      <c r="D30" s="23" t="s">
        <v>100</v>
      </c>
      <c r="E30" s="11">
        <v>2018</v>
      </c>
      <c r="F30" s="11">
        <v>2019</v>
      </c>
      <c r="G30" s="11">
        <v>2019</v>
      </c>
      <c r="H30" s="21" t="s">
        <v>101</v>
      </c>
      <c r="I30" s="21" t="str">
        <f t="shared" si="2"/>
        <v>н/д</v>
      </c>
      <c r="J30" s="21">
        <v>0</v>
      </c>
      <c r="K30" s="21">
        <f t="shared" si="8"/>
        <v>11</v>
      </c>
      <c r="L30" s="21">
        <v>0</v>
      </c>
      <c r="M30" s="21">
        <v>0</v>
      </c>
      <c r="N30" s="21">
        <f>'форма 2'!T31/1.18</f>
        <v>11</v>
      </c>
      <c r="O30" s="21">
        <v>0</v>
      </c>
      <c r="P30" s="21">
        <f t="shared" si="11"/>
        <v>65.144002542372874</v>
      </c>
      <c r="Q30" s="21">
        <v>0</v>
      </c>
      <c r="R30" s="21">
        <v>0</v>
      </c>
      <c r="S30" s="21">
        <f>'форма 2'!U31/1.18</f>
        <v>65.144002542372874</v>
      </c>
      <c r="T30" s="21">
        <v>0</v>
      </c>
      <c r="U30" s="21" t="s">
        <v>101</v>
      </c>
      <c r="V30" s="21">
        <v>0</v>
      </c>
      <c r="W30" s="21" t="s">
        <v>101</v>
      </c>
      <c r="X30" s="21">
        <f t="shared" si="4"/>
        <v>11</v>
      </c>
      <c r="Y30" s="21" t="s">
        <v>101</v>
      </c>
      <c r="Z30" s="21">
        <f t="shared" si="5"/>
        <v>65.144002542372874</v>
      </c>
      <c r="AA30" s="21">
        <v>0</v>
      </c>
      <c r="AB30" s="21">
        <v>0</v>
      </c>
      <c r="AC30" s="21">
        <f>'форма 2'!AI31/1.18</f>
        <v>0</v>
      </c>
      <c r="AD30" s="21">
        <f>'форма 2'!AN31/1.18</f>
        <v>0</v>
      </c>
      <c r="AE30" s="21">
        <f>'форма 2'!AS31/1.18</f>
        <v>3.4237289999999998</v>
      </c>
      <c r="AF30" s="21">
        <f>'форма 2'!AX31/1.18</f>
        <v>57.567731542372876</v>
      </c>
      <c r="AG30" s="21">
        <f>'форма 2'!BC31/1.18</f>
        <v>7.5762709999999993</v>
      </c>
      <c r="AH30" s="21">
        <f>'форма 2'!BH31/1.18</f>
        <v>7.5762709999999993</v>
      </c>
      <c r="AI30" s="21">
        <f t="shared" si="12"/>
        <v>11</v>
      </c>
      <c r="AJ30" s="21">
        <f t="shared" si="12"/>
        <v>65.144002542372874</v>
      </c>
      <c r="AK30" s="59" t="s">
        <v>105</v>
      </c>
    </row>
    <row r="31" spans="1:37" ht="25.5" x14ac:dyDescent="0.2">
      <c r="A31" s="11" t="s">
        <v>96</v>
      </c>
      <c r="B31" s="22" t="s">
        <v>108</v>
      </c>
      <c r="C31" s="60" t="s">
        <v>109</v>
      </c>
      <c r="D31" s="23" t="s">
        <v>100</v>
      </c>
      <c r="E31" s="11">
        <v>2017</v>
      </c>
      <c r="F31" s="11">
        <v>2019</v>
      </c>
      <c r="G31" s="11">
        <v>2019</v>
      </c>
      <c r="H31" s="21" t="s">
        <v>101</v>
      </c>
      <c r="I31" s="21" t="str">
        <f t="shared" si="2"/>
        <v>н/д</v>
      </c>
      <c r="J31" s="21">
        <v>0</v>
      </c>
      <c r="K31" s="21">
        <f t="shared" si="8"/>
        <v>2.8644119999999997</v>
      </c>
      <c r="L31" s="21">
        <v>0</v>
      </c>
      <c r="M31" s="21">
        <v>0</v>
      </c>
      <c r="N31" s="21">
        <f>'форма 2'!T32/1.18</f>
        <v>2.8644119999999997</v>
      </c>
      <c r="O31" s="21">
        <v>0</v>
      </c>
      <c r="P31" s="21">
        <f>Q31+R31+S31+T31</f>
        <v>2.8644119999999997</v>
      </c>
      <c r="Q31" s="21">
        <v>0</v>
      </c>
      <c r="R31" s="21">
        <v>0</v>
      </c>
      <c r="S31" s="21">
        <f>'форма 2'!U32/1.18</f>
        <v>2.8644119999999997</v>
      </c>
      <c r="T31" s="21">
        <v>0</v>
      </c>
      <c r="U31" s="21" t="s">
        <v>101</v>
      </c>
      <c r="V31" s="21">
        <v>0</v>
      </c>
      <c r="W31" s="21" t="s">
        <v>101</v>
      </c>
      <c r="X31" s="21">
        <f>K31</f>
        <v>2.8644119999999997</v>
      </c>
      <c r="Y31" s="21" t="s">
        <v>101</v>
      </c>
      <c r="Z31" s="21">
        <f t="shared" si="5"/>
        <v>2.8644119999999997</v>
      </c>
      <c r="AA31" s="21">
        <v>0</v>
      </c>
      <c r="AB31" s="21">
        <v>0</v>
      </c>
      <c r="AC31" s="21">
        <f>'форма 2'!AI32/1.18</f>
        <v>2.169492</v>
      </c>
      <c r="AD31" s="21">
        <f>'форма 2'!AN32/1.18</f>
        <v>2.169492</v>
      </c>
      <c r="AE31" s="21">
        <f>'форма 2'!AS32/1.18</f>
        <v>0.34745999999999999</v>
      </c>
      <c r="AF31" s="21">
        <f>'форма 2'!AX32/1.18</f>
        <v>0.34745999999999999</v>
      </c>
      <c r="AG31" s="21">
        <f>'форма 2'!BC32/1.18</f>
        <v>0.34745999999999999</v>
      </c>
      <c r="AH31" s="21">
        <f>'форма 2'!BH32/1.18</f>
        <v>0.34745999999999999</v>
      </c>
      <c r="AI31" s="21">
        <f t="shared" si="12"/>
        <v>2.8644119999999997</v>
      </c>
      <c r="AJ31" s="21">
        <f t="shared" si="12"/>
        <v>2.8644119999999997</v>
      </c>
      <c r="AK31" s="32"/>
    </row>
    <row r="32" spans="1:37" s="62" customFormat="1" ht="153" x14ac:dyDescent="0.2">
      <c r="A32" s="26" t="s">
        <v>96</v>
      </c>
      <c r="B32" s="27" t="s">
        <v>110</v>
      </c>
      <c r="C32" s="61" t="s">
        <v>111</v>
      </c>
      <c r="D32" s="28" t="s">
        <v>100</v>
      </c>
      <c r="E32" s="26">
        <v>2017</v>
      </c>
      <c r="F32" s="26">
        <v>2018</v>
      </c>
      <c r="G32" s="26">
        <v>2018</v>
      </c>
      <c r="H32" s="29" t="s">
        <v>101</v>
      </c>
      <c r="I32" s="29" t="str">
        <f t="shared" si="2"/>
        <v>н/д</v>
      </c>
      <c r="J32" s="29">
        <v>0</v>
      </c>
      <c r="K32" s="29">
        <f t="shared" si="8"/>
        <v>6.1949149999999991</v>
      </c>
      <c r="L32" s="29">
        <v>0</v>
      </c>
      <c r="M32" s="29">
        <v>0</v>
      </c>
      <c r="N32" s="29">
        <f>'форма 2'!T33/1.18</f>
        <v>6.1949149999999991</v>
      </c>
      <c r="O32" s="29">
        <v>0</v>
      </c>
      <c r="P32" s="29">
        <f>Q32+R32+S32+T32</f>
        <v>18.972703000000003</v>
      </c>
      <c r="Q32" s="29">
        <v>0</v>
      </c>
      <c r="R32" s="29">
        <v>0</v>
      </c>
      <c r="S32" s="29">
        <f>'форма 2'!U33/1.18</f>
        <v>18.972703000000003</v>
      </c>
      <c r="T32" s="29">
        <v>0</v>
      </c>
      <c r="U32" s="29" t="s">
        <v>101</v>
      </c>
      <c r="V32" s="29">
        <v>0</v>
      </c>
      <c r="W32" s="29" t="s">
        <v>101</v>
      </c>
      <c r="X32" s="29">
        <f t="shared" si="4"/>
        <v>6.1949149999999991</v>
      </c>
      <c r="Y32" s="29" t="s">
        <v>101</v>
      </c>
      <c r="Z32" s="29">
        <f t="shared" si="5"/>
        <v>18.972703000000003</v>
      </c>
      <c r="AA32" s="29">
        <v>0</v>
      </c>
      <c r="AB32" s="29">
        <v>0</v>
      </c>
      <c r="AC32" s="29">
        <f>'форма 2'!AI33/1.18</f>
        <v>1.4830509999999999</v>
      </c>
      <c r="AD32" s="29">
        <f>'форма 2'!AN33/1.18</f>
        <v>1.4830509999999999</v>
      </c>
      <c r="AE32" s="29">
        <f>'форма 2'!AS33/1.18</f>
        <v>4.7118639999999994</v>
      </c>
      <c r="AF32" s="29">
        <f>'форма 2'!AX33/1.18</f>
        <v>17.489652</v>
      </c>
      <c r="AG32" s="29">
        <f>'форма 2'!BC33/1.18</f>
        <v>0</v>
      </c>
      <c r="AH32" s="29">
        <f>'форма 2'!BH33/1.18</f>
        <v>0</v>
      </c>
      <c r="AI32" s="29">
        <f t="shared" si="12"/>
        <v>6.1949149999999991</v>
      </c>
      <c r="AJ32" s="29">
        <f t="shared" si="12"/>
        <v>18.972702999999999</v>
      </c>
      <c r="AK32" s="30" t="s">
        <v>112</v>
      </c>
    </row>
    <row r="33" spans="1:37" ht="63.75" x14ac:dyDescent="0.2">
      <c r="A33" s="11" t="s">
        <v>96</v>
      </c>
      <c r="B33" s="22" t="s">
        <v>113</v>
      </c>
      <c r="C33" s="60" t="s">
        <v>114</v>
      </c>
      <c r="D33" s="23" t="s">
        <v>100</v>
      </c>
      <c r="E33" s="11">
        <v>2017</v>
      </c>
      <c r="F33" s="11">
        <v>2017</v>
      </c>
      <c r="G33" s="11">
        <v>2017</v>
      </c>
      <c r="H33" s="21" t="s">
        <v>101</v>
      </c>
      <c r="I33" s="21" t="str">
        <f t="shared" si="2"/>
        <v>н/д</v>
      </c>
      <c r="J33" s="21">
        <v>0</v>
      </c>
      <c r="K33" s="21">
        <f t="shared" si="8"/>
        <v>44.771186400000005</v>
      </c>
      <c r="L33" s="21">
        <v>0</v>
      </c>
      <c r="M33" s="21">
        <v>0</v>
      </c>
      <c r="N33" s="21">
        <f>'форма 2'!T34/1.18</f>
        <v>44.771186400000005</v>
      </c>
      <c r="O33" s="21">
        <v>0</v>
      </c>
      <c r="P33" s="21">
        <f t="shared" si="11"/>
        <v>44.771186400000005</v>
      </c>
      <c r="Q33" s="21">
        <v>0</v>
      </c>
      <c r="R33" s="21">
        <v>0</v>
      </c>
      <c r="S33" s="21">
        <f>'форма 2'!U34/1.18</f>
        <v>44.771186400000005</v>
      </c>
      <c r="T33" s="21">
        <v>0</v>
      </c>
      <c r="U33" s="21" t="s">
        <v>101</v>
      </c>
      <c r="V33" s="21">
        <v>0</v>
      </c>
      <c r="W33" s="21" t="s">
        <v>101</v>
      </c>
      <c r="X33" s="21">
        <f t="shared" si="4"/>
        <v>44.771186400000005</v>
      </c>
      <c r="Y33" s="21" t="s">
        <v>101</v>
      </c>
      <c r="Z33" s="21">
        <f t="shared" si="5"/>
        <v>44.771186400000005</v>
      </c>
      <c r="AA33" s="21">
        <v>0</v>
      </c>
      <c r="AB33" s="21">
        <v>0</v>
      </c>
      <c r="AC33" s="21">
        <f>'форма 2'!AI34/1.18</f>
        <v>44.771186400000005</v>
      </c>
      <c r="AD33" s="21">
        <f>'форма 2'!AN34/1.18</f>
        <v>44.771186400000005</v>
      </c>
      <c r="AE33" s="21">
        <f>'форма 2'!AS34/1.18</f>
        <v>0</v>
      </c>
      <c r="AF33" s="21">
        <f>'форма 2'!AX34/1.18</f>
        <v>0</v>
      </c>
      <c r="AG33" s="21">
        <f>'форма 2'!BC34/1.18</f>
        <v>0</v>
      </c>
      <c r="AH33" s="21">
        <f>'форма 2'!BH34/1.18</f>
        <v>0</v>
      </c>
      <c r="AI33" s="21">
        <f t="shared" si="12"/>
        <v>44.771186400000005</v>
      </c>
      <c r="AJ33" s="21">
        <f t="shared" si="12"/>
        <v>44.771186400000005</v>
      </c>
      <c r="AK33" s="32"/>
    </row>
    <row r="34" spans="1:37" ht="38.25" x14ac:dyDescent="0.2">
      <c r="A34" s="11" t="s">
        <v>96</v>
      </c>
      <c r="B34" s="22" t="s">
        <v>115</v>
      </c>
      <c r="C34" s="60" t="s">
        <v>116</v>
      </c>
      <c r="D34" s="23" t="s">
        <v>100</v>
      </c>
      <c r="E34" s="11">
        <v>2017</v>
      </c>
      <c r="F34" s="11">
        <v>2019</v>
      </c>
      <c r="G34" s="11">
        <v>2019</v>
      </c>
      <c r="H34" s="21" t="s">
        <v>101</v>
      </c>
      <c r="I34" s="21" t="str">
        <f t="shared" si="2"/>
        <v>н/д</v>
      </c>
      <c r="J34" s="21">
        <v>0</v>
      </c>
      <c r="K34" s="21">
        <f t="shared" si="8"/>
        <v>33.228813779999996</v>
      </c>
      <c r="L34" s="21">
        <v>0</v>
      </c>
      <c r="M34" s="21">
        <v>0</v>
      </c>
      <c r="N34" s="21">
        <f>'форма 2'!T35/1.18</f>
        <v>33.228813779999996</v>
      </c>
      <c r="O34" s="21">
        <v>0</v>
      </c>
      <c r="P34" s="21">
        <f t="shared" si="11"/>
        <v>33.228813779999996</v>
      </c>
      <c r="Q34" s="21">
        <v>0</v>
      </c>
      <c r="R34" s="21">
        <v>0</v>
      </c>
      <c r="S34" s="21">
        <f>'форма 2'!U35/1.18</f>
        <v>33.228813779999996</v>
      </c>
      <c r="T34" s="21">
        <v>0</v>
      </c>
      <c r="U34" s="21" t="s">
        <v>101</v>
      </c>
      <c r="V34" s="21">
        <v>0</v>
      </c>
      <c r="W34" s="21" t="s">
        <v>101</v>
      </c>
      <c r="X34" s="21">
        <f t="shared" si="4"/>
        <v>33.228813779999996</v>
      </c>
      <c r="Y34" s="21" t="s">
        <v>101</v>
      </c>
      <c r="Z34" s="21">
        <f t="shared" si="5"/>
        <v>33.228813779999996</v>
      </c>
      <c r="AA34" s="21">
        <v>0</v>
      </c>
      <c r="AB34" s="21">
        <v>0</v>
      </c>
      <c r="AC34" s="21">
        <f>'форма 2'!AI35/1.18</f>
        <v>11.0084746</v>
      </c>
      <c r="AD34" s="21">
        <f>'форма 2'!AN35/1.18</f>
        <v>11.0084746</v>
      </c>
      <c r="AE34" s="21">
        <f>'форма 2'!AS35/1.18</f>
        <v>11.144067999999999</v>
      </c>
      <c r="AF34" s="21">
        <f>'форма 2'!AX35/1.18</f>
        <v>11.144067999999999</v>
      </c>
      <c r="AG34" s="21">
        <f>'форма 2'!BC35/1.18</f>
        <v>11.076271179999999</v>
      </c>
      <c r="AH34" s="21">
        <f>'форма 2'!BH35/1.18</f>
        <v>11.076271179999999</v>
      </c>
      <c r="AI34" s="21">
        <f t="shared" si="12"/>
        <v>33.228813779999996</v>
      </c>
      <c r="AJ34" s="21">
        <f t="shared" si="12"/>
        <v>33.228813779999996</v>
      </c>
      <c r="AK34" s="32"/>
    </row>
    <row r="35" spans="1:37" ht="38.25" x14ac:dyDescent="0.2">
      <c r="A35" s="11" t="s">
        <v>96</v>
      </c>
      <c r="B35" s="22" t="s">
        <v>117</v>
      </c>
      <c r="C35" s="60" t="s">
        <v>118</v>
      </c>
      <c r="D35" s="23" t="s">
        <v>100</v>
      </c>
      <c r="E35" s="11">
        <v>2017</v>
      </c>
      <c r="F35" s="11">
        <v>2019</v>
      </c>
      <c r="G35" s="11">
        <v>2019</v>
      </c>
      <c r="H35" s="21" t="s">
        <v>101</v>
      </c>
      <c r="I35" s="21" t="str">
        <f t="shared" si="2"/>
        <v>н/д</v>
      </c>
      <c r="J35" s="21">
        <v>0</v>
      </c>
      <c r="K35" s="21">
        <f t="shared" si="8"/>
        <v>6.2711864000000004</v>
      </c>
      <c r="L35" s="21">
        <v>0</v>
      </c>
      <c r="M35" s="21">
        <v>0</v>
      </c>
      <c r="N35" s="21">
        <f>'форма 2'!T36/1.18</f>
        <v>6.2711864000000004</v>
      </c>
      <c r="O35" s="21">
        <v>0</v>
      </c>
      <c r="P35" s="21">
        <f t="shared" si="11"/>
        <v>6.2711864000000004</v>
      </c>
      <c r="Q35" s="21">
        <v>0</v>
      </c>
      <c r="R35" s="21">
        <v>0</v>
      </c>
      <c r="S35" s="21">
        <f>'форма 2'!U36/1.18</f>
        <v>6.2711864000000004</v>
      </c>
      <c r="T35" s="21">
        <v>0</v>
      </c>
      <c r="U35" s="21" t="s">
        <v>101</v>
      </c>
      <c r="V35" s="21">
        <v>0</v>
      </c>
      <c r="W35" s="21" t="s">
        <v>101</v>
      </c>
      <c r="X35" s="21">
        <f t="shared" si="4"/>
        <v>6.2711864000000004</v>
      </c>
      <c r="Y35" s="21" t="s">
        <v>101</v>
      </c>
      <c r="Z35" s="21">
        <f t="shared" si="5"/>
        <v>6.2711864000000004</v>
      </c>
      <c r="AA35" s="21">
        <v>0</v>
      </c>
      <c r="AB35" s="21">
        <v>0</v>
      </c>
      <c r="AC35" s="21">
        <f>'форма 2'!AI36/1.18</f>
        <v>1.8813558999999997</v>
      </c>
      <c r="AD35" s="21">
        <f>'форма 2'!AN36/1.18</f>
        <v>1.8813558999999997</v>
      </c>
      <c r="AE35" s="21">
        <f>'форма 2'!AS36/1.18</f>
        <v>1.8813558999999997</v>
      </c>
      <c r="AF35" s="21">
        <f>'форма 2'!AX36/1.18</f>
        <v>1.8813558999999997</v>
      </c>
      <c r="AG35" s="21">
        <f>'форма 2'!BC36/1.18</f>
        <v>2.5084746</v>
      </c>
      <c r="AH35" s="21">
        <f>'форма 2'!BH36/1.18</f>
        <v>2.5084746</v>
      </c>
      <c r="AI35" s="21">
        <f t="shared" si="12"/>
        <v>6.2711863999999995</v>
      </c>
      <c r="AJ35" s="21">
        <f t="shared" si="12"/>
        <v>6.2711863999999995</v>
      </c>
      <c r="AK35" s="32"/>
    </row>
    <row r="36" spans="1:37" ht="38.25" x14ac:dyDescent="0.2">
      <c r="A36" s="11" t="s">
        <v>96</v>
      </c>
      <c r="B36" s="22" t="s">
        <v>119</v>
      </c>
      <c r="C36" s="60" t="s">
        <v>120</v>
      </c>
      <c r="D36" s="23" t="s">
        <v>100</v>
      </c>
      <c r="E36" s="11">
        <v>2017</v>
      </c>
      <c r="F36" s="11">
        <v>2017</v>
      </c>
      <c r="G36" s="11">
        <v>2017</v>
      </c>
      <c r="H36" s="21" t="s">
        <v>101</v>
      </c>
      <c r="I36" s="21" t="str">
        <f t="shared" si="2"/>
        <v>н/д</v>
      </c>
      <c r="J36" s="21">
        <v>0</v>
      </c>
      <c r="K36" s="21">
        <f t="shared" si="8"/>
        <v>19.076271000000002</v>
      </c>
      <c r="L36" s="21">
        <v>0</v>
      </c>
      <c r="M36" s="21">
        <v>0</v>
      </c>
      <c r="N36" s="21">
        <f>'форма 2'!T37/1.18</f>
        <v>19.076271000000002</v>
      </c>
      <c r="O36" s="21">
        <v>0</v>
      </c>
      <c r="P36" s="21">
        <f t="shared" si="11"/>
        <v>19.076271000000002</v>
      </c>
      <c r="Q36" s="21">
        <v>0</v>
      </c>
      <c r="R36" s="21">
        <v>0</v>
      </c>
      <c r="S36" s="21">
        <f>'форма 2'!U37/1.18</f>
        <v>19.076271000000002</v>
      </c>
      <c r="T36" s="21">
        <v>0</v>
      </c>
      <c r="U36" s="21" t="s">
        <v>101</v>
      </c>
      <c r="V36" s="21">
        <v>0</v>
      </c>
      <c r="W36" s="21" t="s">
        <v>101</v>
      </c>
      <c r="X36" s="21">
        <f t="shared" si="4"/>
        <v>19.076271000000002</v>
      </c>
      <c r="Y36" s="21" t="s">
        <v>101</v>
      </c>
      <c r="Z36" s="21">
        <f t="shared" si="5"/>
        <v>19.076271000000002</v>
      </c>
      <c r="AA36" s="21">
        <v>0</v>
      </c>
      <c r="AB36" s="21">
        <v>0</v>
      </c>
      <c r="AC36" s="21">
        <f>'форма 2'!AI37/1.18</f>
        <v>19.076271000000002</v>
      </c>
      <c r="AD36" s="21">
        <f>'форма 2'!AN37/1.18</f>
        <v>19.076271000000002</v>
      </c>
      <c r="AE36" s="21">
        <f>'форма 2'!AS37/1.18</f>
        <v>0</v>
      </c>
      <c r="AF36" s="21">
        <f>'форма 2'!AX37/1.18</f>
        <v>0</v>
      </c>
      <c r="AG36" s="21">
        <f>'форма 2'!BC37/1.18</f>
        <v>0</v>
      </c>
      <c r="AH36" s="21">
        <f>'форма 2'!BH37/1.18</f>
        <v>0</v>
      </c>
      <c r="AI36" s="21">
        <f t="shared" si="12"/>
        <v>19.076271000000002</v>
      </c>
      <c r="AJ36" s="21">
        <f t="shared" si="12"/>
        <v>19.076271000000002</v>
      </c>
      <c r="AK36" s="32"/>
    </row>
    <row r="37" spans="1:37" ht="51" x14ac:dyDescent="0.2">
      <c r="A37" s="11" t="s">
        <v>96</v>
      </c>
      <c r="B37" s="22" t="s">
        <v>121</v>
      </c>
      <c r="C37" s="60" t="s">
        <v>122</v>
      </c>
      <c r="D37" s="23" t="s">
        <v>100</v>
      </c>
      <c r="E37" s="11">
        <v>2017</v>
      </c>
      <c r="F37" s="11">
        <v>2017</v>
      </c>
      <c r="G37" s="11">
        <v>2018</v>
      </c>
      <c r="H37" s="21" t="s">
        <v>101</v>
      </c>
      <c r="I37" s="21" t="str">
        <f t="shared" si="2"/>
        <v>н/д</v>
      </c>
      <c r="J37" s="21">
        <v>0</v>
      </c>
      <c r="K37" s="21">
        <f t="shared" si="8"/>
        <v>1.8898305000000002</v>
      </c>
      <c r="L37" s="21">
        <v>0</v>
      </c>
      <c r="M37" s="21">
        <v>0</v>
      </c>
      <c r="N37" s="21">
        <f>'форма 2'!T38/1.18</f>
        <v>1.8898305000000002</v>
      </c>
      <c r="O37" s="21">
        <v>0</v>
      </c>
      <c r="P37" s="21">
        <f t="shared" si="11"/>
        <v>21.148355923728818</v>
      </c>
      <c r="Q37" s="21">
        <v>0</v>
      </c>
      <c r="R37" s="21">
        <v>0</v>
      </c>
      <c r="S37" s="21">
        <f>'форма 2'!U38/1.18</f>
        <v>21.148355923728818</v>
      </c>
      <c r="T37" s="21">
        <v>0</v>
      </c>
      <c r="U37" s="21" t="s">
        <v>101</v>
      </c>
      <c r="V37" s="21">
        <v>0</v>
      </c>
      <c r="W37" s="21" t="s">
        <v>101</v>
      </c>
      <c r="X37" s="21">
        <f t="shared" si="4"/>
        <v>1.8898305000000002</v>
      </c>
      <c r="Y37" s="21" t="s">
        <v>101</v>
      </c>
      <c r="Z37" s="21">
        <f t="shared" si="5"/>
        <v>21.148355923728818</v>
      </c>
      <c r="AA37" s="21">
        <v>0</v>
      </c>
      <c r="AB37" s="21">
        <v>0</v>
      </c>
      <c r="AC37" s="21">
        <f>'форма 2'!AI38/1.18</f>
        <v>1.8898305000000002</v>
      </c>
      <c r="AD37" s="21">
        <f>'форма 2'!AN38/1.18</f>
        <v>1.8898305000000002</v>
      </c>
      <c r="AE37" s="21">
        <f>'форма 2'!AS38/1.18</f>
        <v>0</v>
      </c>
      <c r="AF37" s="21">
        <f>'форма 2'!AX38/1.18</f>
        <v>19.25852542372882</v>
      </c>
      <c r="AG37" s="21">
        <f>'форма 2'!BC38/1.18</f>
        <v>0</v>
      </c>
      <c r="AH37" s="21">
        <f>'форма 2'!BH38/1.18</f>
        <v>0</v>
      </c>
      <c r="AI37" s="21">
        <f t="shared" si="12"/>
        <v>1.8898305000000002</v>
      </c>
      <c r="AJ37" s="21">
        <f t="shared" si="12"/>
        <v>21.148355923728818</v>
      </c>
      <c r="AK37" s="59" t="s">
        <v>123</v>
      </c>
    </row>
    <row r="38" spans="1:37" ht="38.25" x14ac:dyDescent="0.2">
      <c r="A38" s="11" t="s">
        <v>96</v>
      </c>
      <c r="B38" s="22" t="s">
        <v>124</v>
      </c>
      <c r="C38" s="60" t="s">
        <v>125</v>
      </c>
      <c r="D38" s="23" t="s">
        <v>100</v>
      </c>
      <c r="E38" s="11">
        <v>2017</v>
      </c>
      <c r="F38" s="11">
        <v>2017</v>
      </c>
      <c r="G38" s="11">
        <v>2017</v>
      </c>
      <c r="H38" s="21" t="s">
        <v>101</v>
      </c>
      <c r="I38" s="21" t="str">
        <f t="shared" si="2"/>
        <v>н/д</v>
      </c>
      <c r="J38" s="21">
        <v>0</v>
      </c>
      <c r="K38" s="21">
        <f t="shared" si="8"/>
        <v>11.779661000000001</v>
      </c>
      <c r="L38" s="21">
        <v>0</v>
      </c>
      <c r="M38" s="21">
        <v>0</v>
      </c>
      <c r="N38" s="21">
        <f>'форма 2'!T39/1.18</f>
        <v>11.779661000000001</v>
      </c>
      <c r="O38" s="21">
        <v>0</v>
      </c>
      <c r="P38" s="21">
        <f t="shared" si="11"/>
        <v>11.779661000000001</v>
      </c>
      <c r="Q38" s="21">
        <v>0</v>
      </c>
      <c r="R38" s="21">
        <v>0</v>
      </c>
      <c r="S38" s="21">
        <f>'форма 2'!U39/1.18</f>
        <v>11.779661000000001</v>
      </c>
      <c r="T38" s="21">
        <v>0</v>
      </c>
      <c r="U38" s="21" t="s">
        <v>101</v>
      </c>
      <c r="V38" s="21">
        <v>0</v>
      </c>
      <c r="W38" s="21" t="s">
        <v>101</v>
      </c>
      <c r="X38" s="21">
        <f t="shared" si="4"/>
        <v>11.779661000000001</v>
      </c>
      <c r="Y38" s="21" t="s">
        <v>101</v>
      </c>
      <c r="Z38" s="21">
        <f t="shared" si="5"/>
        <v>11.779661000000001</v>
      </c>
      <c r="AA38" s="21">
        <v>0</v>
      </c>
      <c r="AB38" s="21">
        <v>0</v>
      </c>
      <c r="AC38" s="21">
        <f>'форма 2'!AI39/1.18</f>
        <v>11.779661000000001</v>
      </c>
      <c r="AD38" s="21">
        <f>'форма 2'!AN39/1.18</f>
        <v>11.779661000000001</v>
      </c>
      <c r="AE38" s="21">
        <f>'форма 2'!AS39/1.18</f>
        <v>0</v>
      </c>
      <c r="AF38" s="21">
        <f>'форма 2'!AX39/1.18</f>
        <v>0</v>
      </c>
      <c r="AG38" s="21">
        <f>'форма 2'!BC39/1.18</f>
        <v>0</v>
      </c>
      <c r="AH38" s="21">
        <f>'форма 2'!BH39/1.18</f>
        <v>0</v>
      </c>
      <c r="AI38" s="21">
        <f t="shared" si="12"/>
        <v>11.779661000000001</v>
      </c>
      <c r="AJ38" s="21">
        <f t="shared" si="12"/>
        <v>11.779661000000001</v>
      </c>
      <c r="AK38" s="32"/>
    </row>
    <row r="39" spans="1:37" ht="63.75" x14ac:dyDescent="0.2">
      <c r="A39" s="11" t="s">
        <v>96</v>
      </c>
      <c r="B39" s="22" t="s">
        <v>126</v>
      </c>
      <c r="C39" s="60" t="s">
        <v>127</v>
      </c>
      <c r="D39" s="23" t="s">
        <v>100</v>
      </c>
      <c r="E39" s="11">
        <v>2017</v>
      </c>
      <c r="F39" s="11">
        <v>2017</v>
      </c>
      <c r="G39" s="11">
        <v>2018</v>
      </c>
      <c r="H39" s="21">
        <f>0.9599999976/1.18</f>
        <v>0.81355932000000009</v>
      </c>
      <c r="I39" s="21">
        <f t="shared" si="2"/>
        <v>0.81355932000000009</v>
      </c>
      <c r="J39" s="21">
        <v>0</v>
      </c>
      <c r="K39" s="21">
        <f t="shared" si="8"/>
        <v>0.81355932000000009</v>
      </c>
      <c r="L39" s="21">
        <v>0</v>
      </c>
      <c r="M39" s="21">
        <f t="shared" si="3"/>
        <v>0.81355932000000009</v>
      </c>
      <c r="N39" s="21"/>
      <c r="O39" s="21">
        <v>0</v>
      </c>
      <c r="P39" s="21">
        <f t="shared" si="11"/>
        <v>1.5639988804395604</v>
      </c>
      <c r="Q39" s="21">
        <v>0</v>
      </c>
      <c r="R39" s="21">
        <f>'форма 2'!BR40/1.18</f>
        <v>1.5639988804395604</v>
      </c>
      <c r="S39" s="21">
        <v>0</v>
      </c>
      <c r="T39" s="21">
        <v>0</v>
      </c>
      <c r="U39" s="21" t="s">
        <v>101</v>
      </c>
      <c r="V39" s="21">
        <v>0</v>
      </c>
      <c r="W39" s="21" t="s">
        <v>101</v>
      </c>
      <c r="X39" s="21">
        <f t="shared" si="4"/>
        <v>0.81355932000000009</v>
      </c>
      <c r="Y39" s="21" t="s">
        <v>101</v>
      </c>
      <c r="Z39" s="21">
        <f t="shared" si="5"/>
        <v>1.5639988804395604</v>
      </c>
      <c r="AA39" s="21">
        <v>0</v>
      </c>
      <c r="AB39" s="21">
        <v>0</v>
      </c>
      <c r="AC39" s="21">
        <f>'форма 2'!AI40/1.18</f>
        <v>0.81355931999999997</v>
      </c>
      <c r="AD39" s="21">
        <f>'форма 2'!AN40/1.18</f>
        <v>0.81355931999999997</v>
      </c>
      <c r="AE39" s="21">
        <f>'форма 2'!AS40/1.18</f>
        <v>0</v>
      </c>
      <c r="AF39" s="21">
        <f>'форма 2'!AX40/1.18</f>
        <v>0.7504395604395605</v>
      </c>
      <c r="AG39" s="21">
        <f>'форма 2'!BC40/1.18</f>
        <v>0</v>
      </c>
      <c r="AH39" s="21">
        <f>'форма 2'!BH40/1.18</f>
        <v>0</v>
      </c>
      <c r="AI39" s="21">
        <f t="shared" si="12"/>
        <v>0.81355931999999997</v>
      </c>
      <c r="AJ39" s="21">
        <f t="shared" si="12"/>
        <v>1.5639988804395606</v>
      </c>
      <c r="AK39" s="21" t="s">
        <v>177</v>
      </c>
    </row>
    <row r="40" spans="1:37" ht="51" x14ac:dyDescent="0.2">
      <c r="A40" s="11" t="s">
        <v>96</v>
      </c>
      <c r="B40" s="22" t="s">
        <v>129</v>
      </c>
      <c r="C40" s="60" t="s">
        <v>130</v>
      </c>
      <c r="D40" s="23" t="s">
        <v>100</v>
      </c>
      <c r="E40" s="11">
        <v>2017</v>
      </c>
      <c r="F40" s="11">
        <v>2017</v>
      </c>
      <c r="G40" s="11">
        <v>2017</v>
      </c>
      <c r="H40" s="21">
        <f>10.82999988/1.18</f>
        <v>9.1779660000000014</v>
      </c>
      <c r="I40" s="21">
        <f t="shared" si="2"/>
        <v>9.1779660000000014</v>
      </c>
      <c r="J40" s="21">
        <v>0</v>
      </c>
      <c r="K40" s="21">
        <f t="shared" si="8"/>
        <v>9.1779660000000014</v>
      </c>
      <c r="L40" s="21">
        <v>0</v>
      </c>
      <c r="M40" s="21">
        <f t="shared" si="3"/>
        <v>9.1779660000000014</v>
      </c>
      <c r="N40" s="21"/>
      <c r="O40" s="21">
        <v>0</v>
      </c>
      <c r="P40" s="21">
        <f t="shared" si="11"/>
        <v>9.1779660000000014</v>
      </c>
      <c r="Q40" s="21">
        <v>0</v>
      </c>
      <c r="R40" s="21">
        <f>M40</f>
        <v>9.1779660000000014</v>
      </c>
      <c r="S40" s="21">
        <v>0</v>
      </c>
      <c r="T40" s="21">
        <v>0</v>
      </c>
      <c r="U40" s="21" t="s">
        <v>101</v>
      </c>
      <c r="V40" s="21">
        <v>0</v>
      </c>
      <c r="W40" s="21" t="s">
        <v>101</v>
      </c>
      <c r="X40" s="21">
        <f t="shared" si="4"/>
        <v>9.1779660000000014</v>
      </c>
      <c r="Y40" s="21" t="s">
        <v>101</v>
      </c>
      <c r="Z40" s="21">
        <f t="shared" si="5"/>
        <v>9.1779660000000014</v>
      </c>
      <c r="AA40" s="21">
        <v>0</v>
      </c>
      <c r="AB40" s="21">
        <v>0</v>
      </c>
      <c r="AC40" s="21">
        <f>'форма 2'!AI41/1.18</f>
        <v>9.1779659999999996</v>
      </c>
      <c r="AD40" s="21">
        <f>'форма 2'!AN41/1.18</f>
        <v>9.1779659999999996</v>
      </c>
      <c r="AE40" s="21">
        <f>'форма 2'!AS41/1.18</f>
        <v>0</v>
      </c>
      <c r="AF40" s="21">
        <f>'форма 2'!AX41/1.18</f>
        <v>0</v>
      </c>
      <c r="AG40" s="21">
        <f>'форма 2'!BC41/1.18</f>
        <v>0</v>
      </c>
      <c r="AH40" s="21">
        <f>'форма 2'!BH41/1.18</f>
        <v>0</v>
      </c>
      <c r="AI40" s="21">
        <f t="shared" si="12"/>
        <v>9.1779659999999996</v>
      </c>
      <c r="AJ40" s="21">
        <f t="shared" si="12"/>
        <v>9.1779659999999996</v>
      </c>
      <c r="AK40" s="32"/>
    </row>
    <row r="41" spans="1:37" ht="140.25" x14ac:dyDescent="0.2">
      <c r="A41" s="11" t="s">
        <v>96</v>
      </c>
      <c r="B41" s="22" t="s">
        <v>131</v>
      </c>
      <c r="C41" s="22" t="s">
        <v>132</v>
      </c>
      <c r="D41" s="23" t="s">
        <v>100</v>
      </c>
      <c r="E41" s="11">
        <v>2018</v>
      </c>
      <c r="F41" s="11"/>
      <c r="G41" s="11">
        <v>2018</v>
      </c>
      <c r="H41" s="21" t="s">
        <v>101</v>
      </c>
      <c r="I41" s="21" t="str">
        <f t="shared" si="2"/>
        <v>н/д</v>
      </c>
      <c r="J41" s="21">
        <v>0</v>
      </c>
      <c r="K41" s="21">
        <f t="shared" si="8"/>
        <v>0</v>
      </c>
      <c r="L41" s="21">
        <v>0</v>
      </c>
      <c r="M41" s="21">
        <v>0</v>
      </c>
      <c r="N41" s="21">
        <f>'форма 2'!T42/1.18</f>
        <v>0</v>
      </c>
      <c r="O41" s="21">
        <v>0</v>
      </c>
      <c r="P41" s="21">
        <f t="shared" si="11"/>
        <v>9.5764618644067792</v>
      </c>
      <c r="Q41" s="21">
        <v>0</v>
      </c>
      <c r="R41" s="21">
        <v>0</v>
      </c>
      <c r="S41" s="21">
        <f>'форма 2'!U42/1.18</f>
        <v>9.5764618644067792</v>
      </c>
      <c r="T41" s="21">
        <v>0</v>
      </c>
      <c r="U41" s="21" t="s">
        <v>101</v>
      </c>
      <c r="V41" s="21">
        <v>0</v>
      </c>
      <c r="W41" s="21" t="s">
        <v>101</v>
      </c>
      <c r="X41" s="21">
        <f t="shared" si="4"/>
        <v>0</v>
      </c>
      <c r="Y41" s="21" t="s">
        <v>101</v>
      </c>
      <c r="Z41" s="21">
        <f t="shared" si="5"/>
        <v>9.5764618644067792</v>
      </c>
      <c r="AA41" s="21">
        <v>0</v>
      </c>
      <c r="AB41" s="21">
        <v>0</v>
      </c>
      <c r="AC41" s="21">
        <f>'форма 2'!AI42/1.18</f>
        <v>0</v>
      </c>
      <c r="AD41" s="21">
        <f>'форма 2'!AN42/1.18</f>
        <v>0</v>
      </c>
      <c r="AE41" s="21">
        <f>'форма 2'!AS42/1.18</f>
        <v>0</v>
      </c>
      <c r="AF41" s="21">
        <f>'форма 2'!AX42/1.18</f>
        <v>9.5764618644067792</v>
      </c>
      <c r="AG41" s="21">
        <f>'форма 2'!BC42/1.18</f>
        <v>0</v>
      </c>
      <c r="AH41" s="21">
        <f>'форма 2'!BH42/1.18</f>
        <v>0</v>
      </c>
      <c r="AI41" s="21">
        <f t="shared" si="12"/>
        <v>0</v>
      </c>
      <c r="AJ41" s="21">
        <f t="shared" si="12"/>
        <v>9.5764618644067792</v>
      </c>
      <c r="AK41" s="59" t="s">
        <v>178</v>
      </c>
    </row>
    <row r="42" spans="1:37" ht="102" x14ac:dyDescent="0.2">
      <c r="A42" s="11" t="s">
        <v>96</v>
      </c>
      <c r="B42" s="22" t="s">
        <v>134</v>
      </c>
      <c r="C42" s="22" t="s">
        <v>135</v>
      </c>
      <c r="D42" s="23" t="s">
        <v>100</v>
      </c>
      <c r="E42" s="11">
        <v>2018</v>
      </c>
      <c r="F42" s="11"/>
      <c r="G42" s="11">
        <v>2018</v>
      </c>
      <c r="H42" s="21">
        <v>0</v>
      </c>
      <c r="I42" s="21">
        <f>'форма 2'!K43/1.18</f>
        <v>0.9305500000000001</v>
      </c>
      <c r="J42" s="21">
        <v>0</v>
      </c>
      <c r="K42" s="21">
        <f t="shared" si="8"/>
        <v>0</v>
      </c>
      <c r="L42" s="21">
        <v>0</v>
      </c>
      <c r="M42" s="21">
        <f>H42</f>
        <v>0</v>
      </c>
      <c r="N42" s="21">
        <f>'форма 2'!T43/1.18</f>
        <v>0</v>
      </c>
      <c r="O42" s="21">
        <v>0</v>
      </c>
      <c r="P42" s="21">
        <f t="shared" si="11"/>
        <v>0.9305500000000001</v>
      </c>
      <c r="Q42" s="21">
        <v>0</v>
      </c>
      <c r="R42" s="21">
        <f>'форма 2'!U43/1.18</f>
        <v>0.9305500000000001</v>
      </c>
      <c r="S42" s="21">
        <v>0</v>
      </c>
      <c r="T42" s="21">
        <v>0</v>
      </c>
      <c r="U42" s="21" t="s">
        <v>101</v>
      </c>
      <c r="V42" s="21">
        <v>0</v>
      </c>
      <c r="W42" s="21" t="s">
        <v>101</v>
      </c>
      <c r="X42" s="21">
        <f t="shared" si="4"/>
        <v>0</v>
      </c>
      <c r="Y42" s="21" t="s">
        <v>101</v>
      </c>
      <c r="Z42" s="21">
        <f t="shared" si="5"/>
        <v>0.9305500000000001</v>
      </c>
      <c r="AA42" s="21">
        <v>0</v>
      </c>
      <c r="AB42" s="21">
        <v>0</v>
      </c>
      <c r="AC42" s="21">
        <f>'форма 2'!AI43/1.18</f>
        <v>0</v>
      </c>
      <c r="AD42" s="21">
        <f>'форма 2'!AN43/1.18</f>
        <v>0</v>
      </c>
      <c r="AE42" s="21">
        <f>'форма 2'!AS43/1.18</f>
        <v>0</v>
      </c>
      <c r="AF42" s="21">
        <f>'форма 2'!AX43/1.18</f>
        <v>0.9305500000000001</v>
      </c>
      <c r="AG42" s="21">
        <f>'форма 2'!BC43/1.18</f>
        <v>0</v>
      </c>
      <c r="AH42" s="21">
        <f>'форма 2'!BH43/1.18</f>
        <v>0</v>
      </c>
      <c r="AI42" s="21">
        <f t="shared" si="12"/>
        <v>0</v>
      </c>
      <c r="AJ42" s="21">
        <f t="shared" si="12"/>
        <v>0.9305500000000001</v>
      </c>
      <c r="AK42" s="59" t="s">
        <v>136</v>
      </c>
    </row>
    <row r="43" spans="1:37" s="62" customFormat="1" ht="38.25" x14ac:dyDescent="0.2">
      <c r="A43" s="26" t="s">
        <v>96</v>
      </c>
      <c r="B43" s="27" t="s">
        <v>137</v>
      </c>
      <c r="C43" s="27" t="s">
        <v>138</v>
      </c>
      <c r="D43" s="28" t="s">
        <v>100</v>
      </c>
      <c r="E43" s="26">
        <v>2018</v>
      </c>
      <c r="F43" s="26"/>
      <c r="G43" s="26">
        <v>2018</v>
      </c>
      <c r="H43" s="29" t="s">
        <v>101</v>
      </c>
      <c r="I43" s="29" t="str">
        <f t="shared" si="2"/>
        <v>н/д</v>
      </c>
      <c r="J43" s="29">
        <v>0</v>
      </c>
      <c r="K43" s="29">
        <f t="shared" si="8"/>
        <v>0</v>
      </c>
      <c r="L43" s="29">
        <v>0</v>
      </c>
      <c r="M43" s="29">
        <v>0</v>
      </c>
      <c r="N43" s="29">
        <f>'форма 2'!T44/1.18</f>
        <v>0</v>
      </c>
      <c r="O43" s="29">
        <v>0</v>
      </c>
      <c r="P43" s="29">
        <f t="shared" si="11"/>
        <v>156.16879802542374</v>
      </c>
      <c r="Q43" s="29">
        <v>0</v>
      </c>
      <c r="R43" s="29">
        <v>0</v>
      </c>
      <c r="S43" s="29">
        <f>'форма 2'!U44/1.18</f>
        <v>156.16879802542374</v>
      </c>
      <c r="T43" s="29">
        <v>0</v>
      </c>
      <c r="U43" s="29" t="s">
        <v>101</v>
      </c>
      <c r="V43" s="29">
        <v>0</v>
      </c>
      <c r="W43" s="29" t="s">
        <v>101</v>
      </c>
      <c r="X43" s="29">
        <f t="shared" si="4"/>
        <v>0</v>
      </c>
      <c r="Y43" s="29" t="s">
        <v>101</v>
      </c>
      <c r="Z43" s="29">
        <f t="shared" si="5"/>
        <v>156.16879802542374</v>
      </c>
      <c r="AA43" s="29">
        <v>0</v>
      </c>
      <c r="AB43" s="29">
        <v>0</v>
      </c>
      <c r="AC43" s="29">
        <f>'форма 2'!AI44/1.18</f>
        <v>0</v>
      </c>
      <c r="AD43" s="29">
        <f>'форма 2'!AN44/1.18</f>
        <v>0</v>
      </c>
      <c r="AE43" s="29">
        <f>'форма 2'!AS44/1.18</f>
        <v>0</v>
      </c>
      <c r="AF43" s="29">
        <f>'форма 2'!AX44/1.18</f>
        <v>156.16879802542374</v>
      </c>
      <c r="AG43" s="29">
        <f>'форма 2'!BC44/1.18</f>
        <v>0</v>
      </c>
      <c r="AH43" s="29">
        <f>'форма 2'!BH44/1.18</f>
        <v>0</v>
      </c>
      <c r="AI43" s="29">
        <f t="shared" si="12"/>
        <v>0</v>
      </c>
      <c r="AJ43" s="29">
        <f t="shared" si="12"/>
        <v>156.16879802542374</v>
      </c>
      <c r="AK43" s="63"/>
    </row>
    <row r="44" spans="1:37" s="62" customFormat="1" ht="89.25" x14ac:dyDescent="0.2">
      <c r="A44" s="26" t="s">
        <v>96</v>
      </c>
      <c r="B44" s="27" t="str">
        <f>'форма 2'!B45</f>
        <v>Установка кондиционеров во фронт-офисах (залах приёма клиентов)</v>
      </c>
      <c r="C44" s="27" t="s">
        <v>140</v>
      </c>
      <c r="D44" s="28" t="s">
        <v>100</v>
      </c>
      <c r="E44" s="26">
        <v>2018</v>
      </c>
      <c r="F44" s="26"/>
      <c r="G44" s="26">
        <v>2018</v>
      </c>
      <c r="H44" s="29" t="s">
        <v>101</v>
      </c>
      <c r="I44" s="29" t="str">
        <f t="shared" si="2"/>
        <v>н/д</v>
      </c>
      <c r="J44" s="29">
        <v>0</v>
      </c>
      <c r="K44" s="29">
        <f t="shared" si="8"/>
        <v>0</v>
      </c>
      <c r="L44" s="29">
        <v>0</v>
      </c>
      <c r="M44" s="29">
        <v>0</v>
      </c>
      <c r="N44" s="29">
        <f>'форма 2'!T45/1.18</f>
        <v>0</v>
      </c>
      <c r="O44" s="29">
        <v>0</v>
      </c>
      <c r="P44" s="29">
        <f t="shared" si="11"/>
        <v>2.3163640000000001</v>
      </c>
      <c r="Q44" s="29">
        <v>0</v>
      </c>
      <c r="R44" s="29">
        <v>0</v>
      </c>
      <c r="S44" s="29">
        <f>'форма 2'!U45/1.18</f>
        <v>2.3163640000000001</v>
      </c>
      <c r="T44" s="29">
        <v>0</v>
      </c>
      <c r="U44" s="29" t="s">
        <v>101</v>
      </c>
      <c r="V44" s="29">
        <v>0</v>
      </c>
      <c r="W44" s="29" t="s">
        <v>101</v>
      </c>
      <c r="X44" s="29">
        <f t="shared" si="4"/>
        <v>0</v>
      </c>
      <c r="Y44" s="29" t="s">
        <v>101</v>
      </c>
      <c r="Z44" s="29">
        <f t="shared" si="5"/>
        <v>2.3163640000000001</v>
      </c>
      <c r="AA44" s="29">
        <v>0</v>
      </c>
      <c r="AB44" s="29">
        <v>0</v>
      </c>
      <c r="AC44" s="29">
        <f>'форма 2'!AI45/1.18</f>
        <v>0</v>
      </c>
      <c r="AD44" s="29">
        <f>'форма 2'!AN45/1.18</f>
        <v>0</v>
      </c>
      <c r="AE44" s="29">
        <f>'форма 2'!AS45/1.18</f>
        <v>0</v>
      </c>
      <c r="AF44" s="29">
        <f>'форма 2'!AX45/1.18</f>
        <v>2.3163640000000001</v>
      </c>
      <c r="AG44" s="29">
        <f>'форма 2'!BC45/1.18</f>
        <v>0</v>
      </c>
      <c r="AH44" s="29">
        <f>'форма 2'!BH45/1.18</f>
        <v>0</v>
      </c>
      <c r="AI44" s="29">
        <f t="shared" si="12"/>
        <v>0</v>
      </c>
      <c r="AJ44" s="29">
        <f t="shared" si="12"/>
        <v>2.3163640000000001</v>
      </c>
      <c r="AK44" s="30" t="s">
        <v>141</v>
      </c>
    </row>
    <row r="46" spans="1:37" x14ac:dyDescent="0.2">
      <c r="AF46" s="64"/>
    </row>
  </sheetData>
  <mergeCells count="26">
    <mergeCell ref="Y16:Z16"/>
    <mergeCell ref="AC16:AD16"/>
    <mergeCell ref="AE16:AF16"/>
    <mergeCell ref="AG16:AH16"/>
    <mergeCell ref="AI16:AI17"/>
    <mergeCell ref="AJ16:AJ17"/>
    <mergeCell ref="J15:J17"/>
    <mergeCell ref="K15:T15"/>
    <mergeCell ref="U15:Z15"/>
    <mergeCell ref="AA15:AB16"/>
    <mergeCell ref="AC15:AJ15"/>
    <mergeCell ref="AK15:AK17"/>
    <mergeCell ref="K16:O16"/>
    <mergeCell ref="P16:T16"/>
    <mergeCell ref="U16:V16"/>
    <mergeCell ref="W16:X16"/>
    <mergeCell ref="A1:AK1"/>
    <mergeCell ref="A2:AK2"/>
    <mergeCell ref="A3:AK3"/>
    <mergeCell ref="A15:A17"/>
    <mergeCell ref="B15:B17"/>
    <mergeCell ref="C15:C17"/>
    <mergeCell ref="D15:D17"/>
    <mergeCell ref="E15:E17"/>
    <mergeCell ref="F15:G16"/>
    <mergeCell ref="H15:I16"/>
  </mergeCells>
  <conditionalFormatting sqref="J19">
    <cfRule type="expression" dxfId="2" priority="3">
      <formula>0</formula>
    </cfRule>
  </conditionalFormatting>
  <conditionalFormatting sqref="H19:AJ44">
    <cfRule type="expression" dxfId="1" priority="1">
      <formula>P19=0</formula>
    </cfRule>
    <cfRule type="expression" dxfId="0" priority="2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Зеленина Александра Михайловна</cp:lastModifiedBy>
  <dcterms:created xsi:type="dcterms:W3CDTF">2017-04-14T04:46:21Z</dcterms:created>
  <dcterms:modified xsi:type="dcterms:W3CDTF">2017-04-14T04:46:46Z</dcterms:modified>
</cp:coreProperties>
</file>