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55" windowWidth="18960" windowHeight="11085"/>
  </bookViews>
  <sheets>
    <sheet name="2.1" sheetId="1" r:id="rId1"/>
  </sheets>
  <externalReferences>
    <externalReference r:id="rId2"/>
    <externalReference r:id="rId3"/>
    <externalReference r:id="rId4"/>
  </externalReferences>
  <definedNames>
    <definedName name="_xlnm.Print_Area" localSheetId="0">'2.1'!$A$1:$Y$39</definedName>
  </definedNames>
  <calcPr calcId="145621" calcOnSave="0"/>
</workbook>
</file>

<file path=xl/calcChain.xml><?xml version="1.0" encoding="utf-8"?>
<calcChain xmlns="http://schemas.openxmlformats.org/spreadsheetml/2006/main">
  <c r="B5" i="1" l="1"/>
  <c r="V5" i="1"/>
  <c r="Q19" i="1" l="1"/>
  <c r="E30" i="1"/>
  <c r="E32" i="1" s="1"/>
  <c r="E29" i="1"/>
  <c r="F27" i="1"/>
  <c r="J16" i="1" l="1"/>
  <c r="J20" i="1"/>
  <c r="J19" i="1"/>
  <c r="N14" i="1"/>
  <c r="Q14" i="1"/>
  <c r="Q31" i="1" l="1"/>
  <c r="P31" i="1"/>
  <c r="K13" i="1" l="1"/>
  <c r="J32" i="1" l="1"/>
  <c r="J31" i="1" s="1"/>
  <c r="J28" i="1"/>
  <c r="J15" i="1"/>
  <c r="J13" i="1" s="1"/>
  <c r="J24" i="1" l="1"/>
  <c r="J11" i="1" s="1"/>
  <c r="K20" i="1" l="1"/>
  <c r="K16" i="1" s="1"/>
  <c r="K11" i="1" s="1"/>
</calcChain>
</file>

<file path=xl/sharedStrings.xml><?xml version="1.0" encoding="utf-8"?>
<sst xmlns="http://schemas.openxmlformats.org/spreadsheetml/2006/main" count="380" uniqueCount="130">
  <si>
    <r>
      <rPr>
        <sz val="8"/>
        <rFont val="Arial"/>
        <family val="2"/>
      </rPr>
      <t>млн. руб.</t>
    </r>
  </si>
  <si>
    <r>
      <rPr>
        <sz val="8"/>
        <rFont val="Arial"/>
        <family val="2"/>
      </rPr>
      <t>Квартал, год</t>
    </r>
  </si>
  <si>
    <r>
      <rPr>
        <sz val="8"/>
        <rFont val="Arial"/>
        <family val="2"/>
      </rPr>
      <t>(млн. руб.)</t>
    </r>
  </si>
  <si>
    <r>
      <rPr>
        <sz val="8"/>
        <rFont val="Arial"/>
        <family val="2"/>
      </rPr>
      <t>Наименование показателя</t>
    </r>
  </si>
  <si>
    <r>
      <rPr>
        <sz val="8"/>
        <rFont val="Arial"/>
        <family val="2"/>
      </rPr>
      <t>Значение; ед. изм.; год</t>
    </r>
  </si>
  <si>
    <r>
      <rPr>
        <sz val="8"/>
        <rFont val="Arial"/>
        <family val="2"/>
      </rPr>
      <t>Значение; ед. изм.</t>
    </r>
  </si>
  <si>
    <r>
      <rPr>
        <b/>
        <sz val="8"/>
        <rFont val="Arial"/>
        <family val="2"/>
      </rPr>
      <t>Форма N 2. Форма отчета о ходе (итогах) реализации инвестиционной программы</t>
    </r>
  </si>
  <si>
    <r>
      <rPr>
        <b/>
        <sz val="8"/>
        <rFont val="Arial"/>
        <family val="2"/>
      </rPr>
      <t>Часть 1. Статус проекта, ход реализации и выполнение плана капитальных вложений</t>
    </r>
  </si>
  <si>
    <r>
      <rPr>
        <i/>
        <sz val="8"/>
        <rFont val="Arial"/>
        <family val="2"/>
      </rPr>
      <t>наименование субъекта естественной монополии</t>
    </r>
  </si>
  <si>
    <r>
      <rPr>
        <i/>
        <sz val="8"/>
        <rFont val="Arial"/>
        <family val="2"/>
      </rPr>
      <t>предыдущая отчетная дата</t>
    </r>
  </si>
  <si>
    <r>
      <rPr>
        <sz val="8"/>
        <rFont val="Arial"/>
        <family val="2"/>
      </rPr>
      <t>№
пункта</t>
    </r>
  </si>
  <si>
    <r>
      <rPr>
        <sz val="8"/>
        <rFont val="Arial"/>
        <family val="2"/>
      </rPr>
      <t>Наименование инвестиционного проекта (группы проектов)</t>
    </r>
  </si>
  <si>
    <r>
      <rPr>
        <sz val="8"/>
        <rFont val="Arial"/>
        <family val="2"/>
      </rPr>
      <t>Идентификатор проекта и гиперссылка на паспорт проекта</t>
    </r>
  </si>
  <si>
    <r>
      <rPr>
        <sz val="8"/>
        <rFont val="Arial"/>
        <family val="2"/>
      </rPr>
      <t>Филиал / Дочернее зависимое общество, реализующие проект (если применимо)</t>
    </r>
  </si>
  <si>
    <r>
      <rPr>
        <b/>
        <sz val="8"/>
        <rFont val="Arial"/>
        <family val="2"/>
      </rPr>
      <t>Статус проекта</t>
    </r>
  </si>
  <si>
    <r>
      <rPr>
        <b/>
        <sz val="8"/>
        <rFont val="Arial"/>
        <family val="2"/>
      </rPr>
      <t>Ход реализации проекта</t>
    </r>
  </si>
  <si>
    <r>
      <rPr>
        <b/>
        <sz val="8"/>
        <rFont val="Arial"/>
        <family val="2"/>
      </rPr>
      <t>Выполнение плана капитальных вложений за отчетный период</t>
    </r>
  </si>
  <si>
    <r>
      <rPr>
        <sz val="8"/>
        <rFont val="Arial"/>
        <family val="2"/>
      </rPr>
      <t>Статус на предыдущую отчетную дату</t>
    </r>
  </si>
  <si>
    <r>
      <rPr>
        <sz val="8"/>
        <rFont val="Arial"/>
        <family val="2"/>
      </rPr>
      <t>Текущий статус</t>
    </r>
  </si>
  <si>
    <r>
      <rPr>
        <sz val="8"/>
        <rFont val="Arial"/>
        <family val="2"/>
      </rPr>
      <t>Причины изменения статуса (в случае приостановки / отмены / перезапуска)</t>
    </r>
  </si>
  <si>
    <r>
      <rPr>
        <sz val="8"/>
        <rFont val="Arial"/>
        <family val="2"/>
      </rPr>
      <t>Основные задачи, контрольные точки и этапы проекта, запланированные на отчетный период</t>
    </r>
  </si>
  <si>
    <r>
      <rPr>
        <sz val="8"/>
        <rFont val="Arial"/>
        <family val="2"/>
      </rPr>
      <t>Оценка соответствия фактического хода проекта плану</t>
    </r>
  </si>
  <si>
    <r>
      <rPr>
        <sz val="8"/>
        <rFont val="Arial"/>
        <family val="2"/>
      </rPr>
      <t>Планируемые капитальные вложения за отчетный период (согласно утвержденной инвестиционной программе, без НДС)</t>
    </r>
  </si>
  <si>
    <r>
      <rPr>
        <sz val="8"/>
        <rFont val="Arial"/>
        <family val="2"/>
      </rPr>
      <t>Фактическое исполнение плана капитальных вложений за отчетный период, без НДС</t>
    </r>
  </si>
  <si>
    <r>
      <rPr>
        <sz val="8"/>
        <rFont val="Arial"/>
        <family val="2"/>
      </rPr>
      <t>Причины отклонения</t>
    </r>
  </si>
  <si>
    <r>
      <rPr>
        <b/>
        <sz val="8"/>
        <rFont val="Arial"/>
        <family val="2"/>
      </rPr>
      <t>Группа проектов (мегапроект) А</t>
    </r>
  </si>
  <si>
    <r>
      <rPr>
        <b/>
        <sz val="8"/>
        <color rgb="FFFFFFFF"/>
        <rFont val="Arial"/>
        <family val="2"/>
      </rPr>
      <t>I. Проекты поддержания и развития инфраструктуры</t>
    </r>
  </si>
  <si>
    <r>
      <rPr>
        <b/>
        <sz val="8"/>
        <rFont val="Arial"/>
        <family val="2"/>
      </rPr>
      <t>Обеспечение воспроизводства основных производственных фондов</t>
    </r>
  </si>
  <si>
    <r>
      <rPr>
        <b/>
        <sz val="8"/>
        <rFont val="Arial"/>
        <family val="2"/>
      </rPr>
      <t>Повышение производительности (в т.ч. пропускной способности) существующей инфраструктуры</t>
    </r>
  </si>
  <si>
    <r>
      <rPr>
        <b/>
        <sz val="8"/>
        <rFont val="Arial"/>
        <family val="2"/>
      </rPr>
      <t>Создание новой инфраструктуры
(обеспечение возможности оказания услуг новым потребителям за счет их присоединения к инфраструктуре)</t>
    </r>
  </si>
  <si>
    <r>
      <rPr>
        <b/>
        <sz val="8"/>
        <color rgb="FFFFFFFF"/>
        <rFont val="Arial"/>
        <family val="2"/>
      </rPr>
      <t>II. Проекты повышения эффективности основной деятельности</t>
    </r>
  </si>
  <si>
    <r>
      <rPr>
        <b/>
        <sz val="8"/>
        <rFont val="Arial"/>
        <family val="2"/>
      </rPr>
      <t>Повышение экономической эффективности (снижение затрат)</t>
    </r>
  </si>
  <si>
    <r>
      <rPr>
        <b/>
        <sz val="8"/>
        <rFont val="Arial"/>
        <family val="2"/>
      </rPr>
      <t>Повышение надежности, качества и безопасности оказания услуг в рамках основной деятельности</t>
    </r>
  </si>
  <si>
    <r>
      <rPr>
        <b/>
        <sz val="8"/>
        <rFont val="Arial"/>
        <family val="2"/>
      </rPr>
      <t>Выполнение требований, вызванных изменениями в законодательстве и предписаниями контрольных органов</t>
    </r>
  </si>
  <si>
    <r>
      <rPr>
        <b/>
        <sz val="8"/>
        <color rgb="FFFFFFFF"/>
        <rFont val="Arial"/>
        <family val="2"/>
      </rPr>
      <t>III. Проекты развития новых направлений</t>
    </r>
  </si>
  <si>
    <r>
      <rPr>
        <b/>
        <sz val="8"/>
        <rFont val="Arial"/>
        <family val="2"/>
      </rPr>
      <t>Обеспечение расширения спектра предлагаемых услуг (товаров), выхода на зарубежные рынки</t>
    </r>
  </si>
  <si>
    <r>
      <rPr>
        <b/>
        <sz val="8"/>
        <rFont val="Arial"/>
        <family val="2"/>
      </rPr>
      <t>Инновационное развитие</t>
    </r>
  </si>
  <si>
    <r>
      <rPr>
        <b/>
        <sz val="8"/>
        <rFont val="Arial"/>
        <family val="2"/>
      </rPr>
      <t>Инвестиции по неосновным и непрофильным видам деятельности</t>
    </r>
  </si>
  <si>
    <r>
      <rPr>
        <b/>
        <sz val="8"/>
        <color rgb="FFFFFFFF"/>
        <rFont val="Arial"/>
        <family val="2"/>
      </rPr>
      <t>IV. Проекты обеспечения текущей деятельности</t>
    </r>
  </si>
  <si>
    <r>
      <rPr>
        <b/>
        <sz val="8"/>
        <rFont val="Arial"/>
        <family val="2"/>
      </rPr>
      <t>Развитие управленческих систем субъекта естественной монополии</t>
    </r>
  </si>
  <si>
    <r>
      <rPr>
        <b/>
        <sz val="8"/>
        <rFont val="Arial"/>
        <family val="2"/>
      </rPr>
      <t>Хозяйственное обеспечение деятельности субъекта естественной монополии</t>
    </r>
  </si>
  <si>
    <r>
      <rPr>
        <sz val="8"/>
        <rFont val="Arial"/>
        <family val="2"/>
      </rPr>
      <t>Основной технико- экономический показатель / показатель эффективности инфраструктуры, на улучшение которого направлен проект (если применимо)</t>
    </r>
  </si>
  <si>
    <r>
      <rPr>
        <sz val="8"/>
        <rFont val="Arial"/>
        <family val="2"/>
      </rPr>
      <t>Запланированное целевое значение данного показателя, учтенное при утверждении инвестиционного проекта и год его достижения (если применимо)</t>
    </r>
  </si>
  <si>
    <r>
      <rPr>
        <sz val="8"/>
        <rFont val="Arial"/>
        <family val="2"/>
      </rPr>
      <t>Плановое значение данного показателя за отчетный период (если применимо)</t>
    </r>
  </si>
  <si>
    <r>
      <rPr>
        <sz val="8"/>
        <rFont val="Arial"/>
        <family val="2"/>
      </rPr>
      <t>Фактическое значение данного показателя за отчетный период (если применимо)</t>
    </r>
  </si>
  <si>
    <r>
      <rPr>
        <b/>
        <sz val="8"/>
        <rFont val="Arial"/>
        <family val="2"/>
      </rPr>
      <t>Часть 2. Изменения сроков реализации, стоимости и характеристик проекта</t>
    </r>
  </si>
  <si>
    <r>
      <rPr>
        <b/>
        <sz val="8"/>
        <rFont val="Arial"/>
        <family val="2"/>
      </rPr>
      <t>Изменения сроков реализации проекта</t>
    </r>
  </si>
  <si>
    <r>
      <rPr>
        <b/>
        <sz val="8"/>
        <rFont val="Arial"/>
        <family val="2"/>
      </rPr>
      <t>Изменения оценки стоимости проекта (без НДС)</t>
    </r>
  </si>
  <si>
    <r>
      <rPr>
        <b/>
        <sz val="8"/>
        <rFont val="Arial"/>
        <family val="2"/>
      </rPr>
      <t>Изменения характеристик проекта</t>
    </r>
  </si>
  <si>
    <r>
      <rPr>
        <sz val="8"/>
        <rFont val="Arial"/>
        <family val="2"/>
      </rPr>
      <t>Дата окончания реализации проекта (оценка на предыдущую отчетную дату)</t>
    </r>
  </si>
  <si>
    <r>
      <rPr>
        <sz val="8"/>
        <rFont val="Arial"/>
        <family val="2"/>
      </rPr>
      <t>Дата окончания реализации проекта (текущая оценка для реализуемых, фактическая дата - для завершенных проектов)</t>
    </r>
  </si>
  <si>
    <r>
      <rPr>
        <sz val="8"/>
        <rFont val="Arial"/>
        <family val="2"/>
      </rPr>
      <t>Причины изменения</t>
    </r>
  </si>
  <si>
    <r>
      <rPr>
        <sz val="8"/>
        <rFont val="Arial"/>
        <family val="2"/>
      </rPr>
      <t>Полная стоимость проекта (оценка на предыдущую отчетную дату)</t>
    </r>
  </si>
  <si>
    <r>
      <rPr>
        <sz val="8"/>
        <rFont val="Arial"/>
        <family val="2"/>
      </rPr>
      <t>Полная стоимость проекта (текущая оценка для реализуемых, фактическая стоимость - для завершенных проектов)</t>
    </r>
  </si>
  <si>
    <r>
      <rPr>
        <sz val="8"/>
        <rFont val="Arial"/>
        <family val="2"/>
      </rPr>
      <t>Изменения основных физических/ технических показателей, параметров и целей проекта</t>
    </r>
  </si>
  <si>
    <t>1.1</t>
  </si>
  <si>
    <t>1.2</t>
  </si>
  <si>
    <t>Обновление парка вычислительной техники взамен вышедшей из строя</t>
  </si>
  <si>
    <t>Приобретение серверов для замены вышедшего из строя оборудования</t>
  </si>
  <si>
    <t>2.1</t>
  </si>
  <si>
    <t>2.2</t>
  </si>
  <si>
    <t>2.3</t>
  </si>
  <si>
    <t>Обновление платформы сайта ЧЭС</t>
  </si>
  <si>
    <t>Создание контакт - центра</t>
  </si>
  <si>
    <t>2.4</t>
  </si>
  <si>
    <t>Проект расширения расчётно-информационного центра в с. Долгодеревенское по ул. Свердловская, д 1а</t>
  </si>
  <si>
    <t>5.1</t>
  </si>
  <si>
    <t>Поставка оборудования, лицензий и выполнение работ для обеспечения информационной безопасности баз данных потребителей - юридических лиц от хакерских атак и попыток преднамеренного искажения информации</t>
  </si>
  <si>
    <t>5.2</t>
  </si>
  <si>
    <t>5.3</t>
  </si>
  <si>
    <t>Увеличение ёмкости системы хранения данных</t>
  </si>
  <si>
    <t>Модернизация системы резервного копирования данных</t>
  </si>
  <si>
    <t>5.4</t>
  </si>
  <si>
    <t>5.5</t>
  </si>
  <si>
    <t>5.6</t>
  </si>
  <si>
    <t>Модернизация сервиса электронной почты и продление корпоративного лицензионного соглашения с Microsoft</t>
  </si>
  <si>
    <t>Повышение отказоустойчивости участков</t>
  </si>
  <si>
    <t>Модернизация сети передачи данных с участками и филиалами</t>
  </si>
  <si>
    <t>6.1</t>
  </si>
  <si>
    <t>Соблюдение требований работы на оптовом рынке электроэнергии и мощности</t>
  </si>
  <si>
    <t xml:space="preserve">                                         ПАО "Челябэнергосбыт"</t>
  </si>
  <si>
    <t>Челябинская область</t>
  </si>
  <si>
    <t>Реализация</t>
  </si>
  <si>
    <t>Проект не начат</t>
  </si>
  <si>
    <t>Монтаж пандусов согласно проекту доступности инфраструктра для инвалидов и маломобильных групп населения</t>
  </si>
  <si>
    <t>H_I.1.2.troubleproof.workstations - Обновление парка вычислительной техники</t>
  </si>
  <si>
    <t>-</t>
  </si>
  <si>
    <t>H_I.1.3.troubleproof.servers - замена вышедших из строя серверов</t>
  </si>
  <si>
    <t>H_I.2.1.service.website - Обновление платформы сайта ЧЭС</t>
  </si>
  <si>
    <t>I_I.2.2.service.contact-centre - Создание контакт - центра</t>
  </si>
  <si>
    <t>H_I.2.3.service.availability - Монтаж пандусов</t>
  </si>
  <si>
    <t>H_I.2.4.service.customer-centre - расчетно-информ. центр в с. Долгодеревенское</t>
  </si>
  <si>
    <t>Не соответствует</t>
  </si>
  <si>
    <t xml:space="preserve">1) Длительный срок от подачи заявления на подготовку и выдачу градостроительного плана на земельный участок 2) Увеличение срока выдачи технических условий от организаций для составления технического задания на проектные и изыскательные работы 3) Проведение конкурсных процедур по выбору подрядчика на выполнение проектно-изыскательных работ с подписанием договора </t>
  </si>
  <si>
    <t>H_II.5.1.database.security - Защита баз данных юр. Лиц</t>
  </si>
  <si>
    <t>I_II.5.2.database.storage - Увеличение ёмкости системы хранения данных</t>
  </si>
  <si>
    <t>J_II.5.3.database.backup - Создание системы резервного копирования</t>
  </si>
  <si>
    <t>I_II.5.5.troubleproof.email - Модернизация эл. Почты</t>
  </si>
  <si>
    <t>H_II.5.6.troubleproof.regional-centres - Повышение отказоустойчивости участков</t>
  </si>
  <si>
    <t>H_II.5.7.troubleproof.network - Модернизация сети передачи данных с участками и филиалами</t>
  </si>
  <si>
    <t>H_II.6.1.ORE.AIISKUE - Соблюдение требований работы на ОРЭ</t>
  </si>
  <si>
    <r>
      <rPr>
        <b/>
        <sz val="8"/>
        <rFont val="Arial"/>
        <family val="2"/>
      </rPr>
      <t>Часть 3. Фактические показатели проекта на этапе эксплуатации в сравнении с плановыми (для завершенных проектов)</t>
    </r>
  </si>
  <si>
    <t xml:space="preserve"> </t>
  </si>
  <si>
    <t>IV квартал 2019</t>
  </si>
  <si>
    <t>Не применимо</t>
  </si>
  <si>
    <t>Соответствует</t>
  </si>
  <si>
    <t>Проведение инженерных изысканий на выбранной площадке строительства</t>
  </si>
  <si>
    <t>Не запланировано задач на отчетный период</t>
  </si>
  <si>
    <t>IV квартал 2017</t>
  </si>
  <si>
    <t>IV квартал 2018</t>
  </si>
  <si>
    <t>Корректировка связана с выходом из строя оборудования в 2017 году, замена которого не была предусмотрена инвестиционной программой.</t>
  </si>
  <si>
    <t>II квартал 2019</t>
  </si>
  <si>
    <t>III квартал 2018</t>
  </si>
  <si>
    <t>Опыт начавшейся эксплуатации контакт -центра показал, что для качественного обслуживания абонентов необходимо привлечение компетенции инженеров, являющихся сотрудниками того подразделения компании, абонентом которого является звонящий. Быстрое соединение позвонившего потребителя с инженером в удалённом подразделении возможно исключительно при наличии телефонных станций во всех подразделениях предприятия. При этом оснащение участков данным оборудованием не было предусмотрено в утверждённой инвестиционной программе.</t>
  </si>
  <si>
    <t>III квартал 2019</t>
  </si>
  <si>
    <t>Увеличение проектно-сметной стоимости</t>
  </si>
  <si>
    <t>I квартал 2018</t>
  </si>
  <si>
    <t>Приобритение нового оборудования в связи с расширениям границ проекта. Расширение границ проекта связано с тем, что на этапе разработки инвестиционной программы на 2017-2019 годы в концепцию построения системы информационной  безопасности не были включены мероприятия по защите информации при доступе в сеть интернет, так как  по результатам  эксплуатации  опытная эксплуатация российских брендов показывала их низкую производительность и качество поддержки, а зарубежные аналоги не удовлетворяли ценовым требованиям . Поэтому в инвестиционную программу 2017 года не было включено устройств подобного типа. В 2017 году ПАО «Челябэнергосбыт» получило положительный опыт эксплуатации  оборудования безопасности "Ideco". На основе этого была  сформирована заявка на внедрение комплексов безопасности отечественного производства.</t>
  </si>
  <si>
    <t>В связи с изменением цен на рынке, а так же технологических решений, отсутствует возможность полной реализации проекта в рамках утверждённой суммы.</t>
  </si>
  <si>
    <t>Полная реализация проекта по модернизации сервиса электронной почты</t>
  </si>
  <si>
    <t>I квартал 2017</t>
  </si>
  <si>
    <t>III квартал 2017</t>
  </si>
  <si>
    <t>Полная реализация проекта с приобретением и установкой оборудования</t>
  </si>
  <si>
    <t>Приобретение оборудования на сумму 5,5 млн.руб.</t>
  </si>
  <si>
    <t>Увеличение объемов закупки оборудования в 1 квартале относительно плановых показателей, вс вязи с чем остальная часть закупки была перенесена на 3,4 квартал. По итогам года сумма финасирования будет соотвествать объёмам утверждённым в СН.</t>
  </si>
  <si>
    <t>запланирована строительство пандусов на общую сумму финасирования 0,81 млн. руб.</t>
  </si>
  <si>
    <t>не соотвествует</t>
  </si>
  <si>
    <t>Приобретение оборудлвание перенесено на 3, 4 квартал текущего года в связи с длительной подготовкой к конкурсным процедурам.</t>
  </si>
  <si>
    <t>Увеличение сроков проведения конкурсных процедур относительно ранее запланированных</t>
  </si>
  <si>
    <t>реализация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</si>
</sst>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9" x14ac:knownFonts="1">
    <font>
      <sz val="10"/>
      <color rgb="FF000000"/>
      <name val="Times New Roman"/>
      <charset val="204"/>
    </font>
    <font>
      <sz val="8"/>
      <name val="Arial"/>
      <family val="2"/>
      <charset val="204"/>
    </font>
    <font>
      <sz val="8"/>
      <color rgb="FF808080"/>
      <name val="Arial"/>
      <family val="2"/>
    </font>
    <font>
      <sz val="8"/>
      <name val="Arial"/>
      <family val="2"/>
    </font>
    <font>
      <sz val="10"/>
      <color rgb="FF000000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8"/>
      <color rgb="FF000000"/>
      <name val="Times New Roman"/>
      <family val="1"/>
      <charset val="204"/>
    </font>
    <font>
      <i/>
      <sz val="8"/>
      <name val="Arial"/>
      <family val="2"/>
      <charset val="204"/>
    </font>
    <font>
      <i/>
      <sz val="8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AFEF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57">
    <xf numFmtId="0" fontId="0" fillId="0" borderId="0" xfId="0" applyFill="1" applyBorder="1" applyAlignment="1">
      <alignment horizontal="left" vertical="top"/>
    </xf>
    <xf numFmtId="1" fontId="2" fillId="0" borderId="3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 indent="4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1" fontId="11" fillId="0" borderId="12" xfId="0" applyNumberFormat="1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1" fontId="11" fillId="0" borderId="7" xfId="0" applyNumberFormat="1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1" fontId="11" fillId="0" borderId="9" xfId="0" applyNumberFormat="1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" fontId="11" fillId="0" borderId="3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left" vertical="top" wrapText="1"/>
    </xf>
    <xf numFmtId="43" fontId="7" fillId="0" borderId="6" xfId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vertical="top"/>
    </xf>
    <xf numFmtId="0" fontId="5" fillId="2" borderId="15" xfId="0" applyFont="1" applyFill="1" applyBorder="1" applyAlignment="1">
      <alignment vertical="top"/>
    </xf>
    <xf numFmtId="0" fontId="8" fillId="0" borderId="2" xfId="0" applyFont="1" applyFill="1" applyBorder="1" applyAlignment="1">
      <alignment horizontal="left" vertical="top" indent="4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5" fillId="2" borderId="10" xfId="0" applyFont="1" applyFill="1" applyBorder="1" applyAlignment="1">
      <alignment vertical="top"/>
    </xf>
    <xf numFmtId="0" fontId="5" fillId="2" borderId="11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vertical="top"/>
    </xf>
    <xf numFmtId="0" fontId="7" fillId="0" borderId="24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vertical="top"/>
    </xf>
    <xf numFmtId="0" fontId="7" fillId="0" borderId="25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 wrapText="1"/>
    </xf>
    <xf numFmtId="0" fontId="7" fillId="0" borderId="28" xfId="0" applyFont="1" applyFill="1" applyBorder="1" applyAlignment="1">
      <alignment horizontal="left" vertical="top"/>
    </xf>
    <xf numFmtId="0" fontId="7" fillId="0" borderId="29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top"/>
    </xf>
    <xf numFmtId="0" fontId="5" fillId="0" borderId="18" xfId="0" applyFont="1" applyFill="1" applyBorder="1" applyAlignment="1">
      <alignment vertical="top"/>
    </xf>
    <xf numFmtId="0" fontId="5" fillId="0" borderId="19" xfId="0" applyFont="1" applyFill="1" applyBorder="1" applyAlignment="1">
      <alignment vertical="top"/>
    </xf>
    <xf numFmtId="0" fontId="4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vertical="top"/>
    </xf>
    <xf numFmtId="0" fontId="7" fillId="0" borderId="19" xfId="0" applyFont="1" applyFill="1" applyBorder="1" applyAlignment="1">
      <alignment vertical="top" wrapText="1"/>
    </xf>
    <xf numFmtId="1" fontId="2" fillId="0" borderId="35" xfId="0" applyNumberFormat="1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left" vertical="top" wrapText="1"/>
    </xf>
    <xf numFmtId="0" fontId="5" fillId="2" borderId="36" xfId="0" applyFont="1" applyFill="1" applyBorder="1" applyAlignment="1">
      <alignment horizontal="left" vertical="top" wrapText="1"/>
    </xf>
    <xf numFmtId="0" fontId="7" fillId="0" borderId="34" xfId="0" applyFont="1" applyFill="1" applyBorder="1" applyAlignment="1">
      <alignment horizontal="left" vertical="top" wrapText="1"/>
    </xf>
    <xf numFmtId="0" fontId="5" fillId="2" borderId="20" xfId="0" applyFont="1" applyFill="1" applyBorder="1" applyAlignment="1">
      <alignment vertical="top"/>
    </xf>
    <xf numFmtId="0" fontId="7" fillId="0" borderId="33" xfId="0" applyFont="1" applyFill="1" applyBorder="1" applyAlignment="1">
      <alignment horizontal="left" vertical="top" wrapText="1"/>
    </xf>
    <xf numFmtId="0" fontId="7" fillId="0" borderId="37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7" fontId="7" fillId="0" borderId="0" xfId="0" applyNumberFormat="1" applyFont="1" applyFill="1" applyBorder="1" applyAlignment="1">
      <alignment vertical="top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top" wrapText="1"/>
    </xf>
    <xf numFmtId="43" fontId="7" fillId="0" borderId="4" xfId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center" wrapText="1"/>
    </xf>
    <xf numFmtId="43" fontId="7" fillId="0" borderId="6" xfId="1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43" fontId="15" fillId="0" borderId="4" xfId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top" wrapText="1"/>
    </xf>
    <xf numFmtId="43" fontId="15" fillId="0" borderId="3" xfId="0" applyNumberFormat="1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top" wrapText="1"/>
    </xf>
    <xf numFmtId="0" fontId="15" fillId="0" borderId="22" xfId="0" applyFont="1" applyFill="1" applyBorder="1" applyAlignment="1">
      <alignment horizontal="left" vertical="top" wrapText="1"/>
    </xf>
    <xf numFmtId="1" fontId="18" fillId="0" borderId="3" xfId="0" applyNumberFormat="1" applyFont="1" applyFill="1" applyBorder="1" applyAlignment="1">
      <alignment horizontal="center" vertical="top" wrapText="1"/>
    </xf>
    <xf numFmtId="0" fontId="15" fillId="0" borderId="35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/>
    </xf>
    <xf numFmtId="0" fontId="15" fillId="0" borderId="2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 indent="8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indent="4"/>
    </xf>
    <xf numFmtId="0" fontId="5" fillId="0" borderId="40" xfId="0" applyFont="1" applyFill="1" applyBorder="1" applyAlignment="1">
      <alignment horizontal="left" vertical="top" wrapText="1"/>
    </xf>
    <xf numFmtId="0" fontId="5" fillId="0" borderId="41" xfId="0" applyFont="1" applyFill="1" applyBorder="1" applyAlignment="1">
      <alignment vertical="top"/>
    </xf>
    <xf numFmtId="0" fontId="5" fillId="0" borderId="42" xfId="0" applyFont="1" applyFill="1" applyBorder="1" applyAlignment="1">
      <alignment vertical="top"/>
    </xf>
    <xf numFmtId="0" fontId="4" fillId="0" borderId="42" xfId="0" applyFont="1" applyFill="1" applyBorder="1" applyAlignment="1">
      <alignment vertical="center"/>
    </xf>
    <xf numFmtId="0" fontId="8" fillId="0" borderId="42" xfId="0" applyFont="1" applyFill="1" applyBorder="1" applyAlignment="1">
      <alignment vertical="top"/>
    </xf>
    <xf numFmtId="0" fontId="7" fillId="0" borderId="42" xfId="0" applyFont="1" applyFill="1" applyBorder="1" applyAlignment="1">
      <alignment vertical="top" wrapText="1"/>
    </xf>
    <xf numFmtId="0" fontId="7" fillId="0" borderId="43" xfId="0" applyFont="1" applyFill="1" applyBorder="1" applyAlignment="1">
      <alignment horizontal="left" vertical="top" wrapText="1"/>
    </xf>
    <xf numFmtId="17" fontId="16" fillId="0" borderId="0" xfId="0" applyNumberFormat="1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6" fillId="0" borderId="20" xfId="0" applyFont="1" applyFill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Peo/&#1054;&#1057;&#1041;&#1080;&#1058;&#1056;/&#1047;&#1072;&#1097;&#1080;&#1090;&#1072;%20&#1090;&#1072;&#1088;&#1080;&#1092;&#1086;&#1074;/2018/&#1057;&#1073;&#1099;&#1090;&#1086;&#1074;&#1072;&#1103;%20&#1085;&#1072;&#1076;&#1073;&#1072;&#1074;&#1082;&#1072;/3.%20&#1048;&#1085;&#1074;&#1077;&#1089;&#1090;&#1080;&#1094;&#1080;&#1086;&#1085;&#1085;&#1072;&#1103;%20&#1087;&#1088;&#1086;&#1075;&#1088;&#1072;&#1084;&#1084;&#1072;/1%20&#1087;&#1086;&#1076;&#1072;&#1095;&#1072;/&#1055;&#1088;&#1080;&#1083;&#1086;&#1078;&#1077;&#1085;&#1080;&#1103;%20&#8470;&#8470;%201.1.-4.3.%20&#1087;&#1088;&#1080;&#1082;&#1072;&#1079;&#1072;%20&#1052;&#1080;&#1085;&#1101;&#1085;&#1077;&#1088;&#1075;&#1086;%20&#8470;%201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7-12%20&#1055;&#1088;&#1080;&#1082;&#1072;&#1079;&#1072;%20&#1084;&#1080;&#1085;&#1101;&#1085;&#1077;&#1088;&#1075;&#1086;%20&#8470;114%20&#1079;&#1072;%202%20&#1082;&#1074;&#1072;&#1088;&#1090;&#1072;&#1083;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Peo/&#1054;&#1057;&#1041;&#1080;&#1058;&#1056;/&#1047;&#1072;&#1097;&#1080;&#1090;&#1072;%20&#1090;&#1072;&#1088;&#1080;&#1092;&#1086;&#1074;/2018/&#1057;&#1073;&#1099;&#1090;&#1086;&#1074;&#1072;&#1103;%20&#1085;&#1072;&#1076;&#1073;&#1072;&#1074;&#1082;&#1072;/3.%20&#1048;&#1085;&#1074;&#1077;&#1089;&#1090;&#1080;&#1094;&#1080;&#1086;&#1085;&#1085;&#1072;&#1103;%20&#1087;&#1088;&#1086;&#1075;&#1088;&#1072;&#1084;&#1084;&#1072;/&#1055;&#1077;&#1088;&#1077;&#1095;&#1077;&#1085;&#1100;%20&#1048;&#1055;_18_&#1089;%20&#1085;&#1077;&#1086;&#1073;&#1093;&#1086;&#1076;&#1080;&#1084;&#1099;&#1084;&#1080;%20&#1076;&#1086;&#1082;&#1091;&#1084;&#1077;&#1085;&#1090;&#1072;&#1084;&#1080;_03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"/>
      <sheetName val="1.2.2017"/>
      <sheetName val="1.2.2018"/>
      <sheetName val="1.2.2019"/>
      <sheetName val="1.3."/>
      <sheetName val="2.2."/>
      <sheetName val="3.1. Защита баз данных"/>
      <sheetName val="3.1. Увеличение ёмкости СХД"/>
      <sheetName val="3.1. Модернизация СРКД"/>
      <sheetName val="3.1. Обновление платформы сайта"/>
      <sheetName val="3.1. Создание контакт-центра"/>
      <sheetName val="3.1. Система биллинга (EXADATA)"/>
      <sheetName val="3.1. Электронная почта"/>
      <sheetName val="3.1. Обновление парка техники"/>
      <sheetName val="3.1. Отказоустойчивость уч-ов"/>
      <sheetName val="3.1. Модернизация СПД"/>
      <sheetName val="3.1. Замена серверов"/>
      <sheetName val="3.1. АСКУЭ ОРЭ"/>
      <sheetName val="3.1. Документооборот"/>
      <sheetName val="3.1. Кондиционеры"/>
      <sheetName val="3.1. Пандусы"/>
      <sheetName val="3.1. РИЦ"/>
      <sheetName val="3.1. Реконструкция"/>
      <sheetName val="4.1."/>
      <sheetName val="4.2."/>
      <sheetName val="4.3."/>
      <sheetName val="5"/>
      <sheetName val="14.1"/>
      <sheetName val="14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3">
          <cell r="J13" t="str">
            <v>Наименование проекта</v>
          </cell>
          <cell r="BG13" t="str">
            <v>Ввод мощностей *</v>
          </cell>
          <cell r="CE13" t="str">
            <v>Вывод мощностей</v>
          </cell>
          <cell r="DC13" t="str">
            <v>Первоначальная стоимость вводимых основных средств (без НДС)**</v>
          </cell>
          <cell r="DM13" t="str">
            <v>Ввод основных средств</v>
          </cell>
        </row>
        <row r="14">
          <cell r="DM14" t="str">
            <v>План 2017 года</v>
          </cell>
          <cell r="ER14" t="str">
            <v>План 2018
года</v>
          </cell>
          <cell r="EX14" t="str">
            <v>План 2019 года</v>
          </cell>
          <cell r="FD14" t="str">
            <v>Итого</v>
          </cell>
          <cell r="FK14" t="str">
            <v>План 2017 года</v>
          </cell>
          <cell r="GU14" t="str">
            <v>План 2018
года</v>
          </cell>
          <cell r="HC14" t="str">
            <v>План 2019 года</v>
          </cell>
          <cell r="HJ14" t="str">
            <v>Итого</v>
          </cell>
        </row>
        <row r="15">
          <cell r="BG15" t="str">
            <v>МВт, Гкал/час, км, МВ·А</v>
          </cell>
          <cell r="CE15" t="str">
            <v>МВт, Гкал/час, км, МВ·А</v>
          </cell>
          <cell r="DM15" t="str">
            <v>I кв.</v>
          </cell>
          <cell r="DS15" t="str">
            <v>II кв.</v>
          </cell>
          <cell r="DY15" t="str">
            <v>III кв.</v>
          </cell>
          <cell r="EE15" t="str">
            <v>IV кв.</v>
          </cell>
          <cell r="EK15" t="str">
            <v>итого</v>
          </cell>
          <cell r="FK15" t="str">
            <v>I кв.</v>
          </cell>
          <cell r="FR15" t="str">
            <v>II кв.</v>
          </cell>
          <cell r="FY15" t="str">
            <v>III кв.</v>
          </cell>
          <cell r="GF15" t="str">
            <v>IV кв.</v>
          </cell>
          <cell r="GM15" t="str">
            <v>итого</v>
          </cell>
        </row>
        <row r="16">
          <cell r="BG16">
            <v>2017</v>
          </cell>
          <cell r="BM16">
            <v>2018</v>
          </cell>
          <cell r="BS16">
            <v>2019</v>
          </cell>
          <cell r="BY16" t="str">
            <v>Итого</v>
          </cell>
          <cell r="CE16">
            <v>2017</v>
          </cell>
          <cell r="CK16">
            <v>2018</v>
          </cell>
          <cell r="CQ16">
            <v>2019</v>
          </cell>
          <cell r="CW16" t="str">
            <v>Итого</v>
          </cell>
          <cell r="DC16" t="str">
            <v>млн. руб.</v>
          </cell>
          <cell r="DM16" t="str">
            <v>шт.</v>
          </cell>
          <cell r="FK16" t="str">
            <v>млн. руб.</v>
          </cell>
        </row>
        <row r="17">
          <cell r="J17">
            <v>2</v>
          </cell>
          <cell r="BG17">
            <v>3</v>
          </cell>
          <cell r="BM17">
            <v>4</v>
          </cell>
          <cell r="BS17">
            <v>5</v>
          </cell>
          <cell r="BY17">
            <v>6</v>
          </cell>
          <cell r="CE17">
            <v>7</v>
          </cell>
          <cell r="CK17">
            <v>8</v>
          </cell>
          <cell r="CQ17">
            <v>9</v>
          </cell>
          <cell r="CW17">
            <v>10</v>
          </cell>
          <cell r="DC17">
            <v>11</v>
          </cell>
          <cell r="DM17">
            <v>12</v>
          </cell>
          <cell r="DS17">
            <v>13</v>
          </cell>
          <cell r="DY17">
            <v>14</v>
          </cell>
          <cell r="EE17">
            <v>15</v>
          </cell>
          <cell r="EK17">
            <v>16</v>
          </cell>
          <cell r="ER17">
            <v>17</v>
          </cell>
          <cell r="EX17">
            <v>18</v>
          </cell>
          <cell r="FD17">
            <v>19</v>
          </cell>
          <cell r="FK17">
            <v>20</v>
          </cell>
          <cell r="FR17">
            <v>21</v>
          </cell>
          <cell r="FY17">
            <v>22</v>
          </cell>
          <cell r="GF17">
            <v>23</v>
          </cell>
          <cell r="GM17">
            <v>24</v>
          </cell>
          <cell r="GU17">
            <v>25</v>
          </cell>
          <cell r="HC17">
            <v>26</v>
          </cell>
          <cell r="HJ17">
            <v>27</v>
          </cell>
        </row>
        <row r="18">
          <cell r="J18" t="str">
            <v>ВСЕГО</v>
          </cell>
          <cell r="BG18" t="str">
            <v>н/д</v>
          </cell>
          <cell r="BM18" t="str">
            <v>н/д</v>
          </cell>
          <cell r="BS18" t="str">
            <v>н/д</v>
          </cell>
          <cell r="BY18" t="str">
            <v>н/д</v>
          </cell>
          <cell r="CE18" t="str">
            <v>н/д</v>
          </cell>
          <cell r="CK18" t="str">
            <v>н/д</v>
          </cell>
          <cell r="CQ18" t="str">
            <v>н/д</v>
          </cell>
          <cell r="CW18" t="str">
            <v>н/д</v>
          </cell>
          <cell r="DC18">
            <v>521.77447613401978</v>
          </cell>
          <cell r="DM18">
            <v>83</v>
          </cell>
          <cell r="DS18">
            <v>72</v>
          </cell>
          <cell r="DY18">
            <v>108</v>
          </cell>
          <cell r="EE18">
            <v>60</v>
          </cell>
          <cell r="EK18">
            <v>323</v>
          </cell>
          <cell r="ER18">
            <v>1137</v>
          </cell>
          <cell r="EX18">
            <v>294</v>
          </cell>
          <cell r="FD18">
            <v>1754</v>
          </cell>
          <cell r="FK18">
            <v>59.303632853241304</v>
          </cell>
          <cell r="FR18">
            <v>3.5730000000000004</v>
          </cell>
          <cell r="FY18">
            <v>9.2270000000000003</v>
          </cell>
          <cell r="GF18">
            <v>79.74799999999999</v>
          </cell>
          <cell r="GM18">
            <v>161.03163285324129</v>
          </cell>
          <cell r="GU18">
            <v>332.60697424688038</v>
          </cell>
          <cell r="HC18">
            <v>21.505695593220338</v>
          </cell>
          <cell r="HJ18">
            <v>514.21374769334182</v>
          </cell>
        </row>
        <row r="19">
          <cell r="J19" t="str">
            <v>Поставка оборудования, лицензий и выполнение работ для обеспечения информационной безопасности баз данных потребителей - юридических лиц от хакерских атак и попыток преднамеренного искажения информации</v>
          </cell>
          <cell r="BG19" t="str">
            <v>н/д</v>
          </cell>
          <cell r="BM19" t="str">
            <v>н/д</v>
          </cell>
          <cell r="BS19" t="str">
            <v>н/д</v>
          </cell>
          <cell r="BY19" t="str">
            <v>н/д</v>
          </cell>
          <cell r="CE19" t="str">
            <v>н/д</v>
          </cell>
          <cell r="CK19" t="str">
            <v>н/д</v>
          </cell>
          <cell r="CQ19" t="str">
            <v>н/д</v>
          </cell>
          <cell r="CW19" t="str">
            <v>н/д</v>
          </cell>
          <cell r="DC19">
            <v>49.078101694915254</v>
          </cell>
          <cell r="DM19">
            <v>0</v>
          </cell>
          <cell r="DS19">
            <v>0</v>
          </cell>
          <cell r="DY19">
            <v>0</v>
          </cell>
          <cell r="EE19">
            <v>2</v>
          </cell>
          <cell r="EK19">
            <v>2</v>
          </cell>
          <cell r="ER19">
            <v>5</v>
          </cell>
          <cell r="FD19">
            <v>7</v>
          </cell>
          <cell r="FK19">
            <v>0</v>
          </cell>
          <cell r="FR19">
            <v>0</v>
          </cell>
          <cell r="FY19">
            <v>0</v>
          </cell>
          <cell r="GF19">
            <v>45.97</v>
          </cell>
          <cell r="GM19">
            <v>45.97</v>
          </cell>
          <cell r="GU19">
            <v>3.1120000000000001</v>
          </cell>
          <cell r="HC19">
            <v>0</v>
          </cell>
          <cell r="HJ19">
            <v>49.082000000000001</v>
          </cell>
        </row>
        <row r="20">
          <cell r="J20" t="str">
            <v>серверное оборудование</v>
          </cell>
          <cell r="BG20" t="str">
            <v>н/д</v>
          </cell>
          <cell r="BM20" t="str">
            <v>н/д</v>
          </cell>
          <cell r="BS20" t="str">
            <v>н/д</v>
          </cell>
          <cell r="BY20" t="str">
            <v>н/д</v>
          </cell>
          <cell r="CE20" t="str">
            <v>н/д</v>
          </cell>
          <cell r="CK20" t="str">
            <v>н/д</v>
          </cell>
          <cell r="CQ20" t="str">
            <v>н/д</v>
          </cell>
          <cell r="CW20" t="str">
            <v>н/д</v>
          </cell>
          <cell r="DC20">
            <v>49.078101694915254</v>
          </cell>
          <cell r="EE20">
            <v>2</v>
          </cell>
          <cell r="EK20">
            <v>2</v>
          </cell>
          <cell r="ER20">
            <v>5</v>
          </cell>
          <cell r="FD20">
            <v>7</v>
          </cell>
          <cell r="FK20">
            <v>0</v>
          </cell>
          <cell r="FR20">
            <v>0</v>
          </cell>
          <cell r="FY20">
            <v>0</v>
          </cell>
          <cell r="GF20">
            <v>45.97</v>
          </cell>
          <cell r="GM20">
            <v>45.97</v>
          </cell>
          <cell r="GU20">
            <v>3.1120000000000001</v>
          </cell>
          <cell r="HC20">
            <v>0</v>
          </cell>
          <cell r="HJ20">
            <v>49.082000000000001</v>
          </cell>
        </row>
        <row r="21">
          <cell r="J21" t="str">
            <v>Увеличение ёмкости системы хранения данных</v>
          </cell>
          <cell r="BG21" t="str">
            <v>н/д</v>
          </cell>
          <cell r="BM21" t="str">
            <v>н/д</v>
          </cell>
          <cell r="BS21" t="str">
            <v>н/д</v>
          </cell>
          <cell r="BY21" t="str">
            <v>н/д</v>
          </cell>
          <cell r="CE21" t="str">
            <v>н/д</v>
          </cell>
          <cell r="CK21" t="str">
            <v>н/д</v>
          </cell>
          <cell r="CQ21" t="str">
            <v>н/д</v>
          </cell>
          <cell r="CW21" t="str">
            <v>н/д</v>
          </cell>
          <cell r="DC21">
            <v>63.067853389830518</v>
          </cell>
          <cell r="DM21">
            <v>0</v>
          </cell>
          <cell r="DS21">
            <v>0</v>
          </cell>
          <cell r="DY21">
            <v>0</v>
          </cell>
          <cell r="EE21">
            <v>1</v>
          </cell>
          <cell r="EK21">
            <v>1</v>
          </cell>
          <cell r="ER21">
            <v>1</v>
          </cell>
          <cell r="EX21">
            <v>0</v>
          </cell>
          <cell r="FD21">
            <v>2</v>
          </cell>
          <cell r="FK21">
            <v>0</v>
          </cell>
          <cell r="FR21">
            <v>0</v>
          </cell>
          <cell r="FY21">
            <v>0</v>
          </cell>
          <cell r="GF21">
            <v>11</v>
          </cell>
          <cell r="GM21">
            <v>11</v>
          </cell>
          <cell r="GU21">
            <v>52.06785338983051</v>
          </cell>
          <cell r="HC21">
            <v>0</v>
          </cell>
          <cell r="HJ21">
            <v>63.06785338983051</v>
          </cell>
        </row>
        <row r="22">
          <cell r="J22" t="str">
            <v>полка VNX 25X2.5 IN 6GB SAS в комплекте</v>
          </cell>
          <cell r="BG22" t="str">
            <v>н/д</v>
          </cell>
          <cell r="BM22" t="str">
            <v>н/д</v>
          </cell>
          <cell r="BS22" t="str">
            <v>н/д</v>
          </cell>
          <cell r="BY22" t="str">
            <v>н/д</v>
          </cell>
          <cell r="CE22" t="str">
            <v>н/д</v>
          </cell>
          <cell r="CK22" t="str">
            <v>н/д</v>
          </cell>
          <cell r="CQ22" t="str">
            <v>н/д</v>
          </cell>
          <cell r="CW22" t="str">
            <v>н/д</v>
          </cell>
          <cell r="DC22">
            <v>63.067853389830518</v>
          </cell>
          <cell r="EE22">
            <v>1</v>
          </cell>
          <cell r="EK22">
            <v>1</v>
          </cell>
          <cell r="ER22">
            <v>1</v>
          </cell>
          <cell r="FD22">
            <v>2</v>
          </cell>
          <cell r="FK22">
            <v>0</v>
          </cell>
          <cell r="FR22">
            <v>0</v>
          </cell>
          <cell r="FY22">
            <v>0</v>
          </cell>
          <cell r="GF22">
            <v>11</v>
          </cell>
          <cell r="GM22">
            <v>11</v>
          </cell>
          <cell r="GU22">
            <v>52.06785338983051</v>
          </cell>
          <cell r="HC22">
            <v>0</v>
          </cell>
          <cell r="HJ22">
            <v>63.06785338983051</v>
          </cell>
        </row>
        <row r="23">
          <cell r="J23" t="str">
            <v>Модернизация системы резервного копирования данных</v>
          </cell>
          <cell r="BG23" t="str">
            <v>н/д</v>
          </cell>
          <cell r="BM23" t="str">
            <v>н/д</v>
          </cell>
          <cell r="BS23" t="str">
            <v>н/д</v>
          </cell>
          <cell r="BY23" t="str">
            <v>н/д</v>
          </cell>
          <cell r="CE23" t="str">
            <v>н/д</v>
          </cell>
          <cell r="CK23" t="str">
            <v>н/д</v>
          </cell>
          <cell r="CQ23" t="str">
            <v>н/д</v>
          </cell>
          <cell r="CW23" t="str">
            <v>н/д</v>
          </cell>
          <cell r="DC23">
            <v>72.72</v>
          </cell>
          <cell r="DM23">
            <v>0</v>
          </cell>
          <cell r="DS23">
            <v>0</v>
          </cell>
          <cell r="DY23">
            <v>0</v>
          </cell>
          <cell r="EE23">
            <v>0</v>
          </cell>
          <cell r="EK23">
            <v>0</v>
          </cell>
          <cell r="ER23">
            <v>1</v>
          </cell>
          <cell r="EX23">
            <v>2</v>
          </cell>
          <cell r="FD23">
            <v>3</v>
          </cell>
          <cell r="FK23">
            <v>0</v>
          </cell>
          <cell r="FR23">
            <v>0</v>
          </cell>
          <cell r="FY23">
            <v>0</v>
          </cell>
          <cell r="GF23">
            <v>0</v>
          </cell>
          <cell r="GM23">
            <v>0</v>
          </cell>
          <cell r="GU23">
            <v>57.568002542372888</v>
          </cell>
          <cell r="HC23">
            <v>7.5759999999999996</v>
          </cell>
          <cell r="HJ23">
            <v>65.144002542372888</v>
          </cell>
        </row>
        <row r="24">
          <cell r="J24" t="str">
            <v>Система резервного копирования EMC DD4200</v>
          </cell>
          <cell r="BG24" t="str">
            <v>н/д</v>
          </cell>
          <cell r="BM24" t="str">
            <v>н/д</v>
          </cell>
          <cell r="BS24" t="str">
            <v>н/д</v>
          </cell>
          <cell r="BY24" t="str">
            <v>н/д</v>
          </cell>
          <cell r="CE24" t="str">
            <v>н/д</v>
          </cell>
          <cell r="CK24" t="str">
            <v>н/д</v>
          </cell>
          <cell r="CQ24" t="str">
            <v>н/д</v>
          </cell>
          <cell r="CW24" t="str">
            <v>н/д</v>
          </cell>
          <cell r="DC24">
            <v>65.14</v>
          </cell>
          <cell r="EK24">
            <v>0</v>
          </cell>
          <cell r="ER24">
            <v>1</v>
          </cell>
          <cell r="FD24">
            <v>1</v>
          </cell>
          <cell r="GM24">
            <v>0</v>
          </cell>
          <cell r="GU24">
            <v>57.568002542372888</v>
          </cell>
          <cell r="HC24">
            <v>0</v>
          </cell>
          <cell r="HJ24">
            <v>57.568002542372888</v>
          </cell>
        </row>
        <row r="25">
          <cell r="J25" t="str">
            <v>FC-коммутатор HP</v>
          </cell>
          <cell r="BG25" t="str">
            <v>н/д</v>
          </cell>
          <cell r="BM25" t="str">
            <v>н/д</v>
          </cell>
          <cell r="BS25" t="str">
            <v>н/д</v>
          </cell>
          <cell r="BY25" t="str">
            <v>н/д</v>
          </cell>
          <cell r="CE25" t="str">
            <v>н/д</v>
          </cell>
          <cell r="CK25" t="str">
            <v>н/д</v>
          </cell>
          <cell r="CQ25" t="str">
            <v>н/д</v>
          </cell>
          <cell r="CW25" t="str">
            <v>н/д</v>
          </cell>
          <cell r="DC25">
            <v>7.58</v>
          </cell>
          <cell r="EK25">
            <v>0</v>
          </cell>
          <cell r="ER25">
            <v>0</v>
          </cell>
          <cell r="EX25">
            <v>2</v>
          </cell>
          <cell r="FD25">
            <v>2</v>
          </cell>
          <cell r="GM25">
            <v>0</v>
          </cell>
          <cell r="HC25">
            <v>7.5759999999999996</v>
          </cell>
          <cell r="HJ25">
            <v>7.5759999999999996</v>
          </cell>
        </row>
        <row r="26">
          <cell r="J26" t="str">
            <v>Обновление платформы сайта ЧЭС</v>
          </cell>
          <cell r="BG26" t="str">
            <v>н/д</v>
          </cell>
          <cell r="BM26" t="str">
            <v>н/д</v>
          </cell>
          <cell r="BS26" t="str">
            <v>н/д</v>
          </cell>
          <cell r="BY26" t="str">
            <v>н/д</v>
          </cell>
          <cell r="CE26" t="str">
            <v>н/д</v>
          </cell>
          <cell r="CK26" t="str">
            <v>н/д</v>
          </cell>
          <cell r="CQ26" t="str">
            <v>н/д</v>
          </cell>
          <cell r="CW26" t="str">
            <v>н/д</v>
          </cell>
          <cell r="DC26">
            <v>2.8581892881355926</v>
          </cell>
          <cell r="DM26">
            <v>0</v>
          </cell>
          <cell r="DS26">
            <v>0</v>
          </cell>
          <cell r="DY26">
            <v>1</v>
          </cell>
          <cell r="EE26">
            <v>0</v>
          </cell>
          <cell r="EK26">
            <v>1</v>
          </cell>
          <cell r="ER26">
            <v>0</v>
          </cell>
          <cell r="EX26">
            <v>0</v>
          </cell>
          <cell r="FD26">
            <v>1</v>
          </cell>
          <cell r="FK26">
            <v>0</v>
          </cell>
          <cell r="FR26">
            <v>0</v>
          </cell>
          <cell r="FY26">
            <v>2.169</v>
          </cell>
          <cell r="GF26">
            <v>0</v>
          </cell>
          <cell r="GM26">
            <v>2.169</v>
          </cell>
          <cell r="GU26">
            <v>0.34499999999999997</v>
          </cell>
          <cell r="HC26">
            <v>0.34499999999999997</v>
          </cell>
          <cell r="HJ26">
            <v>2.859</v>
          </cell>
        </row>
        <row r="27">
          <cell r="J27" t="str">
            <v>сервер IBM/Lenovo x3650 М5</v>
          </cell>
          <cell r="BG27" t="str">
            <v>н/д</v>
          </cell>
          <cell r="BM27" t="str">
            <v>н/д</v>
          </cell>
          <cell r="BS27" t="str">
            <v>н/д</v>
          </cell>
          <cell r="BY27" t="str">
            <v>н/д</v>
          </cell>
          <cell r="CE27" t="str">
            <v>н/д</v>
          </cell>
          <cell r="CK27" t="str">
            <v>н/д</v>
          </cell>
          <cell r="CQ27" t="str">
            <v>н/д</v>
          </cell>
          <cell r="CW27" t="str">
            <v>н/д</v>
          </cell>
          <cell r="DC27">
            <v>2.8581892881355926</v>
          </cell>
          <cell r="DY27">
            <v>1</v>
          </cell>
          <cell r="EK27">
            <v>1</v>
          </cell>
          <cell r="ER27">
            <v>0</v>
          </cell>
          <cell r="FD27">
            <v>1</v>
          </cell>
          <cell r="FK27">
            <v>0</v>
          </cell>
          <cell r="FR27">
            <v>0</v>
          </cell>
          <cell r="FY27">
            <v>2.169</v>
          </cell>
          <cell r="GM27">
            <v>2.169</v>
          </cell>
          <cell r="GU27">
            <v>0.34499999999999997</v>
          </cell>
          <cell r="HC27">
            <v>0.34499999999999997</v>
          </cell>
          <cell r="HJ27">
            <v>2.859</v>
          </cell>
        </row>
        <row r="28">
          <cell r="J28" t="str">
            <v>Создание контакт - центра</v>
          </cell>
          <cell r="BG28" t="str">
            <v>н/д</v>
          </cell>
          <cell r="BM28" t="str">
            <v>н/д</v>
          </cell>
          <cell r="BS28" t="str">
            <v>н/д</v>
          </cell>
          <cell r="BY28" t="str">
            <v>н/д</v>
          </cell>
          <cell r="CE28" t="str">
            <v>н/д</v>
          </cell>
          <cell r="CK28" t="str">
            <v>н/д</v>
          </cell>
          <cell r="CQ28" t="str">
            <v>н/д</v>
          </cell>
          <cell r="CW28" t="str">
            <v>н/д</v>
          </cell>
          <cell r="DC28">
            <v>18.972703254237288</v>
          </cell>
          <cell r="DM28">
            <v>0</v>
          </cell>
          <cell r="DS28">
            <v>0</v>
          </cell>
          <cell r="DY28">
            <v>10</v>
          </cell>
          <cell r="EE28">
            <v>0</v>
          </cell>
          <cell r="EK28">
            <v>10</v>
          </cell>
          <cell r="ER28">
            <v>808</v>
          </cell>
          <cell r="EX28">
            <v>0</v>
          </cell>
          <cell r="FD28">
            <v>818</v>
          </cell>
          <cell r="FK28">
            <v>0</v>
          </cell>
          <cell r="FR28">
            <v>0</v>
          </cell>
          <cell r="FY28">
            <v>1.48</v>
          </cell>
          <cell r="GF28">
            <v>0</v>
          </cell>
          <cell r="GM28">
            <v>1.48</v>
          </cell>
          <cell r="GU28">
            <v>17.492703254237288</v>
          </cell>
          <cell r="HC28">
            <v>0</v>
          </cell>
          <cell r="HJ28">
            <v>18.972703254237288</v>
          </cell>
        </row>
        <row r="29">
          <cell r="J29" t="str">
            <v>сервер IBM/Lenovo x3650 М5</v>
          </cell>
          <cell r="BG29" t="str">
            <v>н/д</v>
          </cell>
          <cell r="BM29" t="str">
            <v>н/д</v>
          </cell>
          <cell r="BS29" t="str">
            <v>н/д</v>
          </cell>
          <cell r="BY29" t="str">
            <v>н/д</v>
          </cell>
          <cell r="CE29" t="str">
            <v>н/д</v>
          </cell>
          <cell r="CK29" t="str">
            <v>н/д</v>
          </cell>
          <cell r="CQ29" t="str">
            <v>н/д</v>
          </cell>
          <cell r="CW29" t="str">
            <v>н/д</v>
          </cell>
          <cell r="DC29">
            <v>4.1694915254237293</v>
          </cell>
          <cell r="DY29">
            <v>5</v>
          </cell>
          <cell r="EK29">
            <v>5</v>
          </cell>
          <cell r="ER29">
            <v>5</v>
          </cell>
          <cell r="FD29">
            <v>10</v>
          </cell>
          <cell r="FK29">
            <v>0</v>
          </cell>
          <cell r="FR29">
            <v>0</v>
          </cell>
          <cell r="FY29">
            <v>0.87</v>
          </cell>
          <cell r="GF29">
            <v>0</v>
          </cell>
          <cell r="GM29">
            <v>0.87</v>
          </cell>
          <cell r="GU29">
            <v>3.2994915254237291</v>
          </cell>
          <cell r="HC29">
            <v>0</v>
          </cell>
          <cell r="HJ29">
            <v>4.1694915254237293</v>
          </cell>
        </row>
        <row r="30">
          <cell r="J30" t="str">
            <v>конференц -телефон Cisco 7936 , 7937</v>
          </cell>
          <cell r="BG30" t="str">
            <v>н/д</v>
          </cell>
          <cell r="BM30" t="str">
            <v>н/д</v>
          </cell>
          <cell r="BS30" t="str">
            <v>н/д</v>
          </cell>
          <cell r="BY30" t="str">
            <v>н/д</v>
          </cell>
          <cell r="CE30" t="str">
            <v>н/д</v>
          </cell>
          <cell r="CK30" t="str">
            <v>н/д</v>
          </cell>
          <cell r="CQ30" t="str">
            <v>н/д</v>
          </cell>
          <cell r="CW30" t="str">
            <v>н/д</v>
          </cell>
          <cell r="DC30">
            <v>2.0254237288135588</v>
          </cell>
          <cell r="DY30">
            <v>5</v>
          </cell>
          <cell r="EK30">
            <v>5</v>
          </cell>
          <cell r="ER30">
            <v>5</v>
          </cell>
          <cell r="FD30">
            <v>10</v>
          </cell>
          <cell r="FK30">
            <v>0</v>
          </cell>
          <cell r="FR30">
            <v>0</v>
          </cell>
          <cell r="FY30">
            <v>0.61</v>
          </cell>
          <cell r="GF30">
            <v>0</v>
          </cell>
          <cell r="GM30">
            <v>0.61</v>
          </cell>
          <cell r="GU30">
            <v>1.4154237288135589</v>
          </cell>
          <cell r="HC30">
            <v>0</v>
          </cell>
          <cell r="HJ30">
            <v>2.0254237288135588</v>
          </cell>
        </row>
        <row r="31">
          <cell r="J31" t="str">
            <v>SIP-оборудование</v>
          </cell>
          <cell r="BG31" t="str">
            <v>н/д</v>
          </cell>
          <cell r="BM31" t="str">
            <v>н/д</v>
          </cell>
          <cell r="BS31" t="str">
            <v>н/д</v>
          </cell>
          <cell r="BY31" t="str">
            <v>н/д</v>
          </cell>
          <cell r="CE31" t="str">
            <v>н/д</v>
          </cell>
          <cell r="CK31" t="str">
            <v>н/д</v>
          </cell>
          <cell r="CQ31" t="str">
            <v>н/д</v>
          </cell>
          <cell r="CW31" t="str">
            <v>н/д</v>
          </cell>
          <cell r="DC31">
            <v>9.6075420000000005</v>
          </cell>
          <cell r="DY31">
            <v>0</v>
          </cell>
          <cell r="EK31">
            <v>0</v>
          </cell>
          <cell r="ER31">
            <v>674</v>
          </cell>
          <cell r="FD31">
            <v>674</v>
          </cell>
          <cell r="FK31">
            <v>0</v>
          </cell>
          <cell r="FR31">
            <v>0</v>
          </cell>
          <cell r="FY31">
            <v>0</v>
          </cell>
          <cell r="GF31">
            <v>0</v>
          </cell>
          <cell r="GM31">
            <v>0</v>
          </cell>
          <cell r="GU31">
            <v>9.6075420000000005</v>
          </cell>
          <cell r="HC31">
            <v>0</v>
          </cell>
          <cell r="HJ31">
            <v>9.6075420000000005</v>
          </cell>
        </row>
        <row r="32">
          <cell r="J32" t="str">
            <v>Система ТК-3250</v>
          </cell>
          <cell r="BG32" t="str">
            <v>н/д</v>
          </cell>
          <cell r="BM32" t="str">
            <v>н/д</v>
          </cell>
          <cell r="BS32" t="str">
            <v>н/д</v>
          </cell>
          <cell r="BY32" t="str">
            <v>н/д</v>
          </cell>
          <cell r="CE32" t="str">
            <v>н/д</v>
          </cell>
          <cell r="CK32" t="str">
            <v>н/д</v>
          </cell>
          <cell r="CQ32" t="str">
            <v>н/д</v>
          </cell>
          <cell r="CW32" t="str">
            <v>н/д</v>
          </cell>
          <cell r="DC32">
            <v>3.1702460000000001</v>
          </cell>
          <cell r="DY32">
            <v>0</v>
          </cell>
          <cell r="EK32">
            <v>0</v>
          </cell>
          <cell r="ER32">
            <v>124</v>
          </cell>
          <cell r="FD32">
            <v>124</v>
          </cell>
          <cell r="FK32">
            <v>0</v>
          </cell>
          <cell r="FR32">
            <v>0</v>
          </cell>
          <cell r="FY32">
            <v>0</v>
          </cell>
          <cell r="GF32">
            <v>0</v>
          </cell>
          <cell r="GM32">
            <v>0</v>
          </cell>
          <cell r="GU32">
            <v>3.1702460000000001</v>
          </cell>
          <cell r="HC32">
            <v>0</v>
          </cell>
          <cell r="HJ32">
            <v>3.1702460000000001</v>
          </cell>
        </row>
        <row r="33">
          <cell r="J33" t="str">
            <v>Проект обеспечения функционирования системы биллинга (Oracle Exadata)</v>
          </cell>
          <cell r="BG33" t="str">
            <v>н/д</v>
          </cell>
          <cell r="BM33" t="str">
            <v>н/д</v>
          </cell>
          <cell r="BS33" t="str">
            <v>н/д</v>
          </cell>
          <cell r="BY33" t="str">
            <v>н/д</v>
          </cell>
          <cell r="CE33" t="str">
            <v>н/д</v>
          </cell>
          <cell r="CK33" t="str">
            <v>н/д</v>
          </cell>
          <cell r="CQ33" t="str">
            <v>н/д</v>
          </cell>
          <cell r="CW33" t="str">
            <v>н/д</v>
          </cell>
          <cell r="DC33">
            <v>156.16879802542374</v>
          </cell>
          <cell r="DM33">
            <v>0</v>
          </cell>
          <cell r="DS33">
            <v>0</v>
          </cell>
          <cell r="DY33">
            <v>0</v>
          </cell>
          <cell r="EE33">
            <v>0</v>
          </cell>
          <cell r="EK33">
            <v>0</v>
          </cell>
          <cell r="ER33">
            <v>1</v>
          </cell>
          <cell r="EX33">
            <v>0</v>
          </cell>
          <cell r="FD33">
            <v>1</v>
          </cell>
          <cell r="FK33">
            <v>0</v>
          </cell>
          <cell r="FR33">
            <v>0</v>
          </cell>
          <cell r="FY33">
            <v>0</v>
          </cell>
          <cell r="GF33">
            <v>0</v>
          </cell>
          <cell r="GM33">
            <v>0</v>
          </cell>
          <cell r="GU33">
            <v>156.16879802542374</v>
          </cell>
          <cell r="HC33">
            <v>0</v>
          </cell>
          <cell r="HJ33">
            <v>156.16879802542374</v>
          </cell>
        </row>
        <row r="34">
          <cell r="J34" t="str">
            <v>Exalogic Elastic Cloud X5-2</v>
          </cell>
          <cell r="BG34" t="str">
            <v>н/д</v>
          </cell>
          <cell r="BM34" t="str">
            <v>н/д</v>
          </cell>
          <cell r="BS34" t="str">
            <v>н/д</v>
          </cell>
          <cell r="BY34" t="str">
            <v>н/д</v>
          </cell>
          <cell r="CE34" t="str">
            <v>н/д</v>
          </cell>
          <cell r="CK34" t="str">
            <v>н/д</v>
          </cell>
          <cell r="CQ34" t="str">
            <v>н/д</v>
          </cell>
          <cell r="CW34" t="str">
            <v>н/д</v>
          </cell>
          <cell r="DC34">
            <v>156.16879802542374</v>
          </cell>
          <cell r="ER34">
            <v>1</v>
          </cell>
          <cell r="FD34">
            <v>1</v>
          </cell>
          <cell r="FK34">
            <v>0</v>
          </cell>
          <cell r="FR34">
            <v>0</v>
          </cell>
          <cell r="FY34">
            <v>0</v>
          </cell>
          <cell r="GF34">
            <v>0</v>
          </cell>
          <cell r="GM34">
            <v>0</v>
          </cell>
          <cell r="GU34">
            <v>156.16879802542374</v>
          </cell>
          <cell r="HJ34">
            <v>156.16879802542374</v>
          </cell>
        </row>
        <row r="35">
          <cell r="J35" t="str">
            <v>Модернизация сервиса электронной почты и продление корпоративного лицензионного соглашения с Microsoft</v>
          </cell>
          <cell r="BG35" t="str">
            <v>н/д</v>
          </cell>
          <cell r="BM35" t="str">
            <v>н/д</v>
          </cell>
          <cell r="BS35" t="str">
            <v>н/д</v>
          </cell>
          <cell r="BY35" t="str">
            <v>н/д</v>
          </cell>
          <cell r="CE35" t="str">
            <v>н/д</v>
          </cell>
          <cell r="CK35" t="str">
            <v>н/д</v>
          </cell>
          <cell r="CQ35" t="str">
            <v>н/д</v>
          </cell>
          <cell r="CW35" t="str">
            <v>н/д</v>
          </cell>
          <cell r="DC35">
            <v>44.770632853241302</v>
          </cell>
          <cell r="DM35">
            <v>16</v>
          </cell>
          <cell r="EK35">
            <v>16</v>
          </cell>
          <cell r="EX35">
            <v>0</v>
          </cell>
          <cell r="FD35">
            <v>16</v>
          </cell>
          <cell r="FK35">
            <v>44.770632853241302</v>
          </cell>
          <cell r="FR35">
            <v>0</v>
          </cell>
          <cell r="FY35">
            <v>0</v>
          </cell>
          <cell r="GF35">
            <v>0</v>
          </cell>
          <cell r="GM35">
            <v>44.770632853241302</v>
          </cell>
          <cell r="HC35">
            <v>0</v>
          </cell>
          <cell r="HJ35">
            <v>44.770632853241302</v>
          </cell>
        </row>
        <row r="36">
          <cell r="J36" t="str">
            <v>Сервер CAS Exchange 2013</v>
          </cell>
          <cell r="BG36" t="str">
            <v>н/д</v>
          </cell>
          <cell r="BM36" t="str">
            <v>н/д</v>
          </cell>
          <cell r="BS36" t="str">
            <v>н/д</v>
          </cell>
          <cell r="BY36" t="str">
            <v>н/д</v>
          </cell>
          <cell r="CE36" t="str">
            <v>н/д</v>
          </cell>
          <cell r="CK36" t="str">
            <v>н/д</v>
          </cell>
          <cell r="CQ36" t="str">
            <v>н/д</v>
          </cell>
          <cell r="CW36" t="str">
            <v>н/д</v>
          </cell>
          <cell r="DC36">
            <v>2.6548448763505408</v>
          </cell>
          <cell r="DM36">
            <v>4</v>
          </cell>
          <cell r="EK36">
            <v>4</v>
          </cell>
          <cell r="FD36">
            <v>4</v>
          </cell>
          <cell r="FK36">
            <v>2.6548448763505408</v>
          </cell>
          <cell r="GM36">
            <v>2.6548448763505408</v>
          </cell>
          <cell r="HJ36">
            <v>2.6548448763505408</v>
          </cell>
        </row>
        <row r="37">
          <cell r="J37" t="str">
            <v>Сервер MBX Exchange 2013</v>
          </cell>
          <cell r="BG37" t="str">
            <v>н/д</v>
          </cell>
          <cell r="BM37" t="str">
            <v>н/д</v>
          </cell>
          <cell r="BS37" t="str">
            <v>н/д</v>
          </cell>
          <cell r="BY37" t="str">
            <v>н/д</v>
          </cell>
          <cell r="CE37" t="str">
            <v>н/д</v>
          </cell>
          <cell r="CK37" t="str">
            <v>н/д</v>
          </cell>
          <cell r="CQ37" t="str">
            <v>н/д</v>
          </cell>
          <cell r="CW37" t="str">
            <v>н/д</v>
          </cell>
          <cell r="DC37">
            <v>2.0193728856542621</v>
          </cell>
          <cell r="DM37">
            <v>2</v>
          </cell>
          <cell r="EK37">
            <v>2</v>
          </cell>
          <cell r="FD37">
            <v>2</v>
          </cell>
          <cell r="FK37">
            <v>2.0193728856542621</v>
          </cell>
          <cell r="GM37">
            <v>2.0193728856542621</v>
          </cell>
          <cell r="HJ37">
            <v>2.0193728856542621</v>
          </cell>
        </row>
        <row r="38">
          <cell r="J38" t="str">
            <v>Сервер AD Windows 2012R2</v>
          </cell>
          <cell r="BG38" t="str">
            <v>н/д</v>
          </cell>
          <cell r="BM38" t="str">
            <v>н/д</v>
          </cell>
          <cell r="BS38" t="str">
            <v>н/д</v>
          </cell>
          <cell r="BY38" t="str">
            <v>н/д</v>
          </cell>
          <cell r="CE38" t="str">
            <v>н/д</v>
          </cell>
          <cell r="CK38" t="str">
            <v>н/д</v>
          </cell>
          <cell r="CQ38" t="str">
            <v>н/д</v>
          </cell>
          <cell r="CW38" t="str">
            <v>н/д</v>
          </cell>
          <cell r="DC38">
            <v>1.3274224381752704</v>
          </cell>
          <cell r="DM38">
            <v>2</v>
          </cell>
          <cell r="EK38">
            <v>2</v>
          </cell>
          <cell r="FD38">
            <v>2</v>
          </cell>
          <cell r="FK38">
            <v>1.3274224381752704</v>
          </cell>
          <cell r="GM38">
            <v>1.3274224381752704</v>
          </cell>
          <cell r="HJ38">
            <v>1.3274224381752704</v>
          </cell>
        </row>
        <row r="39">
          <cell r="J39" t="str">
            <v>Сервера файлового сервиса</v>
          </cell>
          <cell r="BG39" t="str">
            <v>н/д</v>
          </cell>
          <cell r="BM39" t="str">
            <v>н/д</v>
          </cell>
          <cell r="BS39" t="str">
            <v>н/д</v>
          </cell>
          <cell r="BY39" t="str">
            <v>н/д</v>
          </cell>
          <cell r="CE39" t="str">
            <v>н/д</v>
          </cell>
          <cell r="CK39" t="str">
            <v>н/д</v>
          </cell>
          <cell r="CQ39" t="str">
            <v>н/д</v>
          </cell>
          <cell r="CW39" t="str">
            <v>н/д</v>
          </cell>
          <cell r="DC39">
            <v>1.6165544075630252</v>
          </cell>
          <cell r="DM39">
            <v>2</v>
          </cell>
          <cell r="EK39">
            <v>2</v>
          </cell>
          <cell r="FD39">
            <v>2</v>
          </cell>
          <cell r="FK39">
            <v>1.6165544075630252</v>
          </cell>
          <cell r="GM39">
            <v>1.6165544075630252</v>
          </cell>
          <cell r="HJ39">
            <v>1.6165544075630252</v>
          </cell>
        </row>
        <row r="40">
          <cell r="J40" t="str">
            <v>Подсистема публикации приложений</v>
          </cell>
          <cell r="BG40" t="str">
            <v>н/д</v>
          </cell>
          <cell r="BM40" t="str">
            <v>н/д</v>
          </cell>
          <cell r="BS40" t="str">
            <v>н/д</v>
          </cell>
          <cell r="BY40" t="str">
            <v>н/д</v>
          </cell>
          <cell r="CE40" t="str">
            <v>н/д</v>
          </cell>
          <cell r="CK40" t="str">
            <v>н/д</v>
          </cell>
          <cell r="CQ40" t="str">
            <v>н/д</v>
          </cell>
          <cell r="CW40" t="str">
            <v>н/д</v>
          </cell>
          <cell r="DC40">
            <v>17.163213696878753</v>
          </cell>
          <cell r="DM40">
            <v>2</v>
          </cell>
          <cell r="EK40">
            <v>2</v>
          </cell>
          <cell r="FD40">
            <v>2</v>
          </cell>
          <cell r="FK40">
            <v>17.163213696878753</v>
          </cell>
          <cell r="GM40">
            <v>17.163213696878753</v>
          </cell>
          <cell r="HJ40">
            <v>17.163213696878753</v>
          </cell>
        </row>
        <row r="41">
          <cell r="J41" t="str">
            <v>Подсистема защиты электронной почты</v>
          </cell>
          <cell r="BG41" t="str">
            <v>н/д</v>
          </cell>
          <cell r="BM41" t="str">
            <v>н/д</v>
          </cell>
          <cell r="BS41" t="str">
            <v>н/д</v>
          </cell>
          <cell r="BY41" t="str">
            <v>н/д</v>
          </cell>
          <cell r="CE41" t="str">
            <v>н/д</v>
          </cell>
          <cell r="CK41" t="str">
            <v>н/д</v>
          </cell>
          <cell r="CQ41" t="str">
            <v>н/д</v>
          </cell>
          <cell r="CW41" t="str">
            <v>н/д</v>
          </cell>
          <cell r="DC41">
            <v>6.6522348304321728</v>
          </cell>
          <cell r="DM41">
            <v>2</v>
          </cell>
          <cell r="EK41">
            <v>2</v>
          </cell>
          <cell r="FD41">
            <v>2</v>
          </cell>
          <cell r="FK41">
            <v>6.6522348304321728</v>
          </cell>
          <cell r="GM41">
            <v>6.6522348304321728</v>
          </cell>
          <cell r="HJ41">
            <v>6.6522348304321728</v>
          </cell>
        </row>
        <row r="42">
          <cell r="J42" t="str">
            <v>Подсистема оптимизации трафика</v>
          </cell>
          <cell r="BG42" t="str">
            <v>н/д</v>
          </cell>
          <cell r="BM42" t="str">
            <v>н/д</v>
          </cell>
          <cell r="BS42" t="str">
            <v>н/д</v>
          </cell>
          <cell r="BY42" t="str">
            <v>н/д</v>
          </cell>
          <cell r="CE42" t="str">
            <v>н/д</v>
          </cell>
          <cell r="CK42" t="str">
            <v>н/д</v>
          </cell>
          <cell r="CQ42" t="str">
            <v>н/д</v>
          </cell>
          <cell r="CW42" t="str">
            <v>н/д</v>
          </cell>
          <cell r="DC42">
            <v>13.336989718187276</v>
          </cell>
          <cell r="DM42">
            <v>2</v>
          </cell>
          <cell r="EK42">
            <v>2</v>
          </cell>
          <cell r="FD42">
            <v>2</v>
          </cell>
          <cell r="FK42">
            <v>13.336989718187276</v>
          </cell>
          <cell r="GM42">
            <v>13.336989718187276</v>
          </cell>
          <cell r="HJ42">
            <v>13.336989718187276</v>
          </cell>
        </row>
        <row r="43">
          <cell r="J43" t="str">
            <v>Обновление парка вычислительной техники взамен вышедшей из строя</v>
          </cell>
          <cell r="BG43" t="str">
            <v>н/д</v>
          </cell>
          <cell r="BM43" t="str">
            <v>н/д</v>
          </cell>
          <cell r="BS43" t="str">
            <v>н/д</v>
          </cell>
          <cell r="BY43" t="str">
            <v>н/д</v>
          </cell>
          <cell r="CE43" t="str">
            <v>н/д</v>
          </cell>
          <cell r="CK43" t="str">
            <v>н/д</v>
          </cell>
          <cell r="CQ43" t="str">
            <v>н/д</v>
          </cell>
          <cell r="CW43" t="str">
            <v>н/д</v>
          </cell>
          <cell r="DC43">
            <v>33.216406779661014</v>
          </cell>
          <cell r="DM43">
            <v>66</v>
          </cell>
          <cell r="DS43">
            <v>66</v>
          </cell>
          <cell r="DY43">
            <v>66</v>
          </cell>
          <cell r="EE43">
            <v>54</v>
          </cell>
          <cell r="EK43">
            <v>252</v>
          </cell>
          <cell r="ER43">
            <v>252</v>
          </cell>
          <cell r="EX43">
            <v>252</v>
          </cell>
          <cell r="FD43">
            <v>756</v>
          </cell>
          <cell r="FK43">
            <v>2.7530000000000001</v>
          </cell>
          <cell r="FR43">
            <v>2.7530000000000001</v>
          </cell>
          <cell r="FY43">
            <v>2.7530000000000001</v>
          </cell>
          <cell r="GF43">
            <v>2.7530000000000001</v>
          </cell>
          <cell r="GM43">
            <v>11.012</v>
          </cell>
          <cell r="GU43">
            <v>11.144</v>
          </cell>
          <cell r="HC43">
            <v>11.07213559322034</v>
          </cell>
          <cell r="HJ43">
            <v>33.228135593220337</v>
          </cell>
        </row>
        <row r="44">
          <cell r="J44" t="str">
            <v>ThinkCentre M700 + монитор BenQ</v>
          </cell>
          <cell r="BG44" t="str">
            <v>н/д</v>
          </cell>
          <cell r="BM44" t="str">
            <v>н/д</v>
          </cell>
          <cell r="BS44" t="str">
            <v>н/д</v>
          </cell>
          <cell r="BY44" t="str">
            <v>н/д</v>
          </cell>
          <cell r="CE44" t="str">
            <v>н/д</v>
          </cell>
          <cell r="CK44" t="str">
            <v>н/д</v>
          </cell>
          <cell r="CQ44" t="str">
            <v>н/д</v>
          </cell>
          <cell r="CW44" t="str">
            <v>н/д</v>
          </cell>
          <cell r="DC44">
            <v>21.318101694915253</v>
          </cell>
          <cell r="DM44">
            <v>40</v>
          </cell>
          <cell r="DS44">
            <v>40</v>
          </cell>
          <cell r="DY44">
            <v>40</v>
          </cell>
          <cell r="EE44">
            <v>42</v>
          </cell>
          <cell r="EK44">
            <v>162</v>
          </cell>
          <cell r="ER44">
            <v>162</v>
          </cell>
          <cell r="EX44">
            <v>162</v>
          </cell>
          <cell r="FD44">
            <v>486</v>
          </cell>
          <cell r="FK44">
            <v>1.7430000000000001</v>
          </cell>
          <cell r="FR44">
            <v>1.7430000000000001</v>
          </cell>
          <cell r="FY44">
            <v>1.7430000000000001</v>
          </cell>
          <cell r="GF44">
            <v>1.7430000000000001</v>
          </cell>
          <cell r="GM44">
            <v>6.9720000000000004</v>
          </cell>
          <cell r="GU44">
            <v>7.1539999999999999</v>
          </cell>
          <cell r="HC44">
            <v>7.1060338983050846</v>
          </cell>
          <cell r="HJ44">
            <v>21.232033898305087</v>
          </cell>
        </row>
        <row r="45">
          <cell r="J45" t="str">
            <v>Xerox WorkCentre 3615DN</v>
          </cell>
          <cell r="BG45" t="str">
            <v>н/д</v>
          </cell>
          <cell r="BM45" t="str">
            <v>н/д</v>
          </cell>
          <cell r="BS45" t="str">
            <v>н/д</v>
          </cell>
          <cell r="BY45" t="str">
            <v>н/д</v>
          </cell>
          <cell r="CE45" t="str">
            <v>н/д</v>
          </cell>
          <cell r="CK45" t="str">
            <v>н/д</v>
          </cell>
          <cell r="CQ45" t="str">
            <v>н/д</v>
          </cell>
          <cell r="CW45" t="str">
            <v>н/д</v>
          </cell>
          <cell r="DC45">
            <v>11.898305084745765</v>
          </cell>
          <cell r="DM45">
            <v>22</v>
          </cell>
          <cell r="DS45">
            <v>22</v>
          </cell>
          <cell r="DY45">
            <v>22</v>
          </cell>
          <cell r="EE45">
            <v>24</v>
          </cell>
          <cell r="EK45">
            <v>90</v>
          </cell>
          <cell r="ER45">
            <v>90</v>
          </cell>
          <cell r="EX45">
            <v>90</v>
          </cell>
          <cell r="FD45">
            <v>270</v>
          </cell>
          <cell r="FK45">
            <v>1.01</v>
          </cell>
          <cell r="FR45">
            <v>1.01</v>
          </cell>
          <cell r="FY45">
            <v>1.01</v>
          </cell>
          <cell r="GF45">
            <v>1.01</v>
          </cell>
          <cell r="GM45">
            <v>4.04</v>
          </cell>
          <cell r="GU45">
            <v>3.99</v>
          </cell>
          <cell r="HC45">
            <v>3.9661016949152552</v>
          </cell>
          <cell r="HJ45">
            <v>11.996101694915257</v>
          </cell>
        </row>
        <row r="46">
          <cell r="J46" t="str">
            <v>Повышение отказоустойчивости участков</v>
          </cell>
          <cell r="BG46" t="str">
            <v>н/д</v>
          </cell>
          <cell r="BM46" t="str">
            <v>н/д</v>
          </cell>
          <cell r="BS46" t="str">
            <v>н/д</v>
          </cell>
          <cell r="BY46" t="str">
            <v>н/д</v>
          </cell>
          <cell r="CE46" t="str">
            <v>н/д</v>
          </cell>
          <cell r="CK46" t="str">
            <v>н/д</v>
          </cell>
          <cell r="CQ46" t="str">
            <v>н/д</v>
          </cell>
          <cell r="CW46" t="str">
            <v>н/д</v>
          </cell>
          <cell r="DC46">
            <v>6.27</v>
          </cell>
          <cell r="DM46">
            <v>0</v>
          </cell>
          <cell r="DS46">
            <v>0</v>
          </cell>
          <cell r="DY46">
            <v>30</v>
          </cell>
          <cell r="EE46">
            <v>0</v>
          </cell>
          <cell r="EK46">
            <v>30</v>
          </cell>
          <cell r="ER46">
            <v>30</v>
          </cell>
          <cell r="EX46">
            <v>40</v>
          </cell>
          <cell r="FD46">
            <v>100</v>
          </cell>
          <cell r="FK46">
            <v>0</v>
          </cell>
          <cell r="FR46">
            <v>0</v>
          </cell>
          <cell r="FY46">
            <v>1.8800000000000001</v>
          </cell>
          <cell r="GF46">
            <v>0</v>
          </cell>
          <cell r="GM46">
            <v>1.8800000000000001</v>
          </cell>
          <cell r="GU46">
            <v>1.8762711864406778</v>
          </cell>
          <cell r="HC46">
            <v>2.5125600000000001</v>
          </cell>
          <cell r="HJ46">
            <v>6.2688311864406785</v>
          </cell>
        </row>
        <row r="47">
          <cell r="J47" t="str">
            <v>Коммутатор Catalyst</v>
          </cell>
          <cell r="BG47" t="str">
            <v>н/д</v>
          </cell>
          <cell r="BM47" t="str">
            <v>н/д</v>
          </cell>
          <cell r="BS47" t="str">
            <v>н/д</v>
          </cell>
          <cell r="BY47" t="str">
            <v>н/д</v>
          </cell>
          <cell r="CE47" t="str">
            <v>н/д</v>
          </cell>
          <cell r="CK47" t="str">
            <v>н/д</v>
          </cell>
          <cell r="CQ47" t="str">
            <v>н/д</v>
          </cell>
          <cell r="CW47" t="str">
            <v>н/д</v>
          </cell>
          <cell r="DC47">
            <v>3.66</v>
          </cell>
          <cell r="DY47">
            <v>15</v>
          </cell>
          <cell r="EK47">
            <v>15</v>
          </cell>
          <cell r="ER47">
            <v>15</v>
          </cell>
          <cell r="EX47">
            <v>20</v>
          </cell>
          <cell r="FD47">
            <v>50</v>
          </cell>
          <cell r="FY47">
            <v>1.1000000000000001</v>
          </cell>
          <cell r="GM47">
            <v>1.1000000000000001</v>
          </cell>
          <cell r="GU47">
            <v>1.0962711864406778</v>
          </cell>
          <cell r="HC47">
            <v>1.4616949152542373</v>
          </cell>
          <cell r="HJ47">
            <v>3.6579661016949152</v>
          </cell>
        </row>
        <row r="48">
          <cell r="J48" t="str">
            <v>ИБП APC Smart-UPS X SMX750I + блок управления</v>
          </cell>
          <cell r="BG48" t="str">
            <v>н/д</v>
          </cell>
          <cell r="BM48" t="str">
            <v>н/д</v>
          </cell>
          <cell r="BS48" t="str">
            <v>н/д</v>
          </cell>
          <cell r="BY48" t="str">
            <v>н/д</v>
          </cell>
          <cell r="CE48" t="str">
            <v>н/д</v>
          </cell>
          <cell r="CK48" t="str">
            <v>н/д</v>
          </cell>
          <cell r="CQ48" t="str">
            <v>н/д</v>
          </cell>
          <cell r="CW48" t="str">
            <v>н/д</v>
          </cell>
          <cell r="DC48">
            <v>2.61</v>
          </cell>
          <cell r="DY48">
            <v>15</v>
          </cell>
          <cell r="EK48">
            <v>15</v>
          </cell>
          <cell r="ER48">
            <v>15</v>
          </cell>
          <cell r="EX48">
            <v>20</v>
          </cell>
          <cell r="FD48">
            <v>50</v>
          </cell>
          <cell r="FY48">
            <v>0.78</v>
          </cell>
          <cell r="GM48">
            <v>0.78</v>
          </cell>
          <cell r="GU48">
            <v>0.78</v>
          </cell>
          <cell r="HC48">
            <v>1.0508474576271185</v>
          </cell>
          <cell r="HJ48">
            <v>2.6108474576271186</v>
          </cell>
        </row>
        <row r="49">
          <cell r="J49" t="str">
            <v>Модернизация сети передачи данных с участками и филиалами</v>
          </cell>
          <cell r="BG49" t="str">
            <v>н/д</v>
          </cell>
          <cell r="BM49" t="str">
            <v>н/д</v>
          </cell>
          <cell r="BS49" t="str">
            <v>н/д</v>
          </cell>
          <cell r="BY49" t="str">
            <v>н/д</v>
          </cell>
          <cell r="CE49" t="str">
            <v>н/д</v>
          </cell>
          <cell r="CK49" t="str">
            <v>н/д</v>
          </cell>
          <cell r="CQ49" t="str">
            <v>н/д</v>
          </cell>
          <cell r="CW49" t="str">
            <v>н/д</v>
          </cell>
          <cell r="DC49">
            <v>19.079999999999998</v>
          </cell>
          <cell r="DM49">
            <v>0</v>
          </cell>
          <cell r="DS49">
            <v>0</v>
          </cell>
          <cell r="DY49">
            <v>0</v>
          </cell>
          <cell r="EE49">
            <v>2</v>
          </cell>
          <cell r="EK49">
            <v>2</v>
          </cell>
          <cell r="FD49">
            <v>2</v>
          </cell>
          <cell r="FK49">
            <v>0</v>
          </cell>
          <cell r="FR49">
            <v>0</v>
          </cell>
          <cell r="FY49">
            <v>0</v>
          </cell>
          <cell r="GF49">
            <v>19.079999999999998</v>
          </cell>
          <cell r="GM49">
            <v>19.079999999999998</v>
          </cell>
          <cell r="GU49">
            <v>0</v>
          </cell>
          <cell r="HC49">
            <v>0</v>
          </cell>
          <cell r="HJ49">
            <v>19.079999999999998</v>
          </cell>
        </row>
        <row r="50">
          <cell r="J50" t="str">
            <v>Межсетевой экран ASA5585</v>
          </cell>
          <cell r="BG50" t="str">
            <v>н/д</v>
          </cell>
          <cell r="BM50" t="str">
            <v>н/д</v>
          </cell>
          <cell r="BS50" t="str">
            <v>н/д</v>
          </cell>
          <cell r="BY50" t="str">
            <v>н/д</v>
          </cell>
          <cell r="CE50" t="str">
            <v>н/д</v>
          </cell>
          <cell r="CK50" t="str">
            <v>н/д</v>
          </cell>
          <cell r="CQ50" t="str">
            <v>н/д</v>
          </cell>
          <cell r="CW50" t="str">
            <v>н/д</v>
          </cell>
          <cell r="DC50">
            <v>19.079999999999998</v>
          </cell>
          <cell r="EE50">
            <v>2</v>
          </cell>
          <cell r="EK50">
            <v>2</v>
          </cell>
          <cell r="FD50">
            <v>2</v>
          </cell>
          <cell r="GF50">
            <v>19.079999999999998</v>
          </cell>
          <cell r="GM50">
            <v>19.079999999999998</v>
          </cell>
          <cell r="HJ50">
            <v>19.079999999999998</v>
          </cell>
        </row>
        <row r="51">
          <cell r="J51" t="str">
            <v>Приобретение серверов для замены вышедшего из строя оборудования</v>
          </cell>
          <cell r="BG51" t="str">
            <v>н/д</v>
          </cell>
          <cell r="BM51" t="str">
            <v>н/д</v>
          </cell>
          <cell r="BS51" t="str">
            <v>н/д</v>
          </cell>
          <cell r="BY51" t="str">
            <v>н/д</v>
          </cell>
          <cell r="CE51" t="str">
            <v>н/д</v>
          </cell>
          <cell r="CK51" t="str">
            <v>н/д</v>
          </cell>
          <cell r="CQ51" t="str">
            <v>н/д</v>
          </cell>
          <cell r="CW51" t="str">
            <v>н/д</v>
          </cell>
          <cell r="DC51">
            <v>21.148525423728813</v>
          </cell>
          <cell r="DM51">
            <v>0</v>
          </cell>
          <cell r="DS51">
            <v>0</v>
          </cell>
          <cell r="DY51">
            <v>1</v>
          </cell>
          <cell r="EE51">
            <v>1</v>
          </cell>
          <cell r="EK51">
            <v>2</v>
          </cell>
          <cell r="ER51">
            <v>7</v>
          </cell>
          <cell r="EX51">
            <v>0</v>
          </cell>
          <cell r="FD51">
            <v>9</v>
          </cell>
          <cell r="FK51">
            <v>0</v>
          </cell>
          <cell r="FR51">
            <v>0</v>
          </cell>
          <cell r="FY51">
            <v>0.94499999999999995</v>
          </cell>
          <cell r="GF51">
            <v>0.94499999999999995</v>
          </cell>
          <cell r="GM51">
            <v>1.89</v>
          </cell>
          <cell r="GU51">
            <v>19.258525423728813</v>
          </cell>
          <cell r="HC51">
            <v>0</v>
          </cell>
          <cell r="HJ51">
            <v>21.148525423728813</v>
          </cell>
        </row>
        <row r="52">
          <cell r="J52" t="str">
            <v>Сервер x3650 M5</v>
          </cell>
          <cell r="BG52" t="str">
            <v>н/д</v>
          </cell>
          <cell r="BM52" t="str">
            <v>н/д</v>
          </cell>
          <cell r="BS52" t="str">
            <v>н/д</v>
          </cell>
          <cell r="BY52" t="str">
            <v>н/д</v>
          </cell>
          <cell r="CE52" t="str">
            <v>н/д</v>
          </cell>
          <cell r="CK52" t="str">
            <v>н/д</v>
          </cell>
          <cell r="CQ52" t="str">
            <v>н/д</v>
          </cell>
          <cell r="CW52" t="str">
            <v>н/д</v>
          </cell>
          <cell r="DC52">
            <v>21.148525423728813</v>
          </cell>
          <cell r="DY52">
            <v>1</v>
          </cell>
          <cell r="EE52">
            <v>1</v>
          </cell>
          <cell r="EK52">
            <v>2</v>
          </cell>
          <cell r="ER52">
            <v>7</v>
          </cell>
          <cell r="FD52">
            <v>9</v>
          </cell>
          <cell r="FY52">
            <v>0.94499999999999995</v>
          </cell>
          <cell r="GF52">
            <v>0.94499999999999995</v>
          </cell>
          <cell r="GM52">
            <v>1.89</v>
          </cell>
          <cell r="GU52">
            <v>19.258525423728813</v>
          </cell>
          <cell r="HJ52">
            <v>21.148525423728813</v>
          </cell>
        </row>
        <row r="53">
          <cell r="J53" t="str">
            <v>Соблюдение требований работы на оптовом рынке электроэнергии и мощности</v>
          </cell>
          <cell r="BG53" t="str">
            <v>н/д</v>
          </cell>
          <cell r="BM53" t="str">
            <v>н/д</v>
          </cell>
          <cell r="BS53" t="str">
            <v>н/д</v>
          </cell>
          <cell r="BY53" t="str">
            <v>н/д</v>
          </cell>
          <cell r="CE53" t="str">
            <v>н/д</v>
          </cell>
          <cell r="CK53" t="str">
            <v>н/д</v>
          </cell>
          <cell r="CQ53" t="str">
            <v>н/д</v>
          </cell>
          <cell r="CW53" t="str">
            <v>н/д</v>
          </cell>
          <cell r="DC53">
            <v>11.78</v>
          </cell>
          <cell r="DM53">
            <v>1</v>
          </cell>
          <cell r="EK53">
            <v>1</v>
          </cell>
          <cell r="FD53">
            <v>1</v>
          </cell>
          <cell r="FK53">
            <v>11.78</v>
          </cell>
          <cell r="FR53">
            <v>0</v>
          </cell>
          <cell r="FY53">
            <v>0</v>
          </cell>
          <cell r="GF53">
            <v>0</v>
          </cell>
          <cell r="GM53">
            <v>11.78</v>
          </cell>
          <cell r="GU53">
            <v>0</v>
          </cell>
          <cell r="HC53">
            <v>0</v>
          </cell>
          <cell r="HJ53">
            <v>11.78</v>
          </cell>
        </row>
        <row r="54">
          <cell r="J54" t="str">
            <v>Сервер IBM x3850 x6</v>
          </cell>
          <cell r="BG54" t="str">
            <v>н/д</v>
          </cell>
          <cell r="BM54" t="str">
            <v>н/д</v>
          </cell>
          <cell r="BS54" t="str">
            <v>н/д</v>
          </cell>
          <cell r="BY54" t="str">
            <v>н/д</v>
          </cell>
          <cell r="CE54" t="str">
            <v>н/д</v>
          </cell>
          <cell r="CK54" t="str">
            <v>н/д</v>
          </cell>
          <cell r="CQ54" t="str">
            <v>н/д</v>
          </cell>
          <cell r="CW54" t="str">
            <v>н/д</v>
          </cell>
          <cell r="DC54">
            <v>11.78</v>
          </cell>
          <cell r="DM54">
            <v>1</v>
          </cell>
          <cell r="EK54">
            <v>1</v>
          </cell>
          <cell r="FD54">
            <v>1</v>
          </cell>
          <cell r="FK54">
            <v>11.78</v>
          </cell>
          <cell r="GM54">
            <v>11.78</v>
          </cell>
          <cell r="HJ54">
            <v>11.78</v>
          </cell>
        </row>
        <row r="55">
          <cell r="J55" t="str">
            <v>Система электронного документооборота с сертификатом ФСТЭК</v>
          </cell>
          <cell r="BG55" t="str">
            <v>н/д</v>
          </cell>
          <cell r="BM55" t="str">
            <v>н/д</v>
          </cell>
          <cell r="BS55" t="str">
            <v>н/д</v>
          </cell>
          <cell r="BY55" t="str">
            <v>н/д</v>
          </cell>
          <cell r="CE55" t="str">
            <v>н/д</v>
          </cell>
          <cell r="CK55" t="str">
            <v>н/д</v>
          </cell>
          <cell r="CQ55" t="str">
            <v>н/д</v>
          </cell>
          <cell r="CW55" t="str">
            <v>н/д</v>
          </cell>
          <cell r="DC55">
            <v>9.5764618644067809</v>
          </cell>
          <cell r="DM55">
            <v>0</v>
          </cell>
          <cell r="DS55">
            <v>0</v>
          </cell>
          <cell r="DY55">
            <v>0</v>
          </cell>
          <cell r="EE55">
            <v>0</v>
          </cell>
          <cell r="EK55">
            <v>0</v>
          </cell>
          <cell r="ER55">
            <v>2</v>
          </cell>
          <cell r="EX55">
            <v>0</v>
          </cell>
          <cell r="FD55">
            <v>2</v>
          </cell>
          <cell r="FK55">
            <v>0</v>
          </cell>
          <cell r="FR55">
            <v>0</v>
          </cell>
          <cell r="FY55">
            <v>0</v>
          </cell>
          <cell r="GF55">
            <v>0</v>
          </cell>
          <cell r="GM55">
            <v>0</v>
          </cell>
          <cell r="GU55">
            <v>9.5764618644067809</v>
          </cell>
          <cell r="HC55">
            <v>0</v>
          </cell>
          <cell r="HJ55">
            <v>9.5764618644067809</v>
          </cell>
        </row>
        <row r="56">
          <cell r="J56" t="str">
            <v>Сервер Dell PowerEdge R830 6*600Гбайт</v>
          </cell>
          <cell r="BG56" t="str">
            <v>н/д</v>
          </cell>
          <cell r="BM56" t="str">
            <v>н/д</v>
          </cell>
          <cell r="BS56" t="str">
            <v>н/д</v>
          </cell>
          <cell r="BY56" t="str">
            <v>н/д</v>
          </cell>
          <cell r="CE56" t="str">
            <v>н/д</v>
          </cell>
          <cell r="CK56" t="str">
            <v>н/д</v>
          </cell>
          <cell r="CQ56" t="str">
            <v>н/д</v>
          </cell>
          <cell r="CW56" t="str">
            <v>н/д</v>
          </cell>
          <cell r="DC56">
            <v>4.7355889830508477</v>
          </cell>
          <cell r="DM56">
            <v>0</v>
          </cell>
          <cell r="DS56">
            <v>0</v>
          </cell>
          <cell r="DY56">
            <v>0</v>
          </cell>
          <cell r="EE56">
            <v>0</v>
          </cell>
          <cell r="EK56">
            <v>0</v>
          </cell>
          <cell r="ER56">
            <v>1</v>
          </cell>
          <cell r="EX56">
            <v>0</v>
          </cell>
          <cell r="FD56">
            <v>1</v>
          </cell>
          <cell r="FK56">
            <v>0</v>
          </cell>
          <cell r="FR56">
            <v>0</v>
          </cell>
          <cell r="FY56">
            <v>0</v>
          </cell>
          <cell r="GF56">
            <v>0</v>
          </cell>
          <cell r="GM56">
            <v>0</v>
          </cell>
          <cell r="GU56">
            <v>4.7355889830508477</v>
          </cell>
          <cell r="HC56">
            <v>0</v>
          </cell>
          <cell r="HJ56">
            <v>4.7355889830508477</v>
          </cell>
        </row>
        <row r="57">
          <cell r="J57" t="str">
            <v>Сервер Dell PowerEdge R830 6*1,2Тбайт</v>
          </cell>
          <cell r="BG57" t="str">
            <v>н/д</v>
          </cell>
          <cell r="BM57" t="str">
            <v>н/д</v>
          </cell>
          <cell r="BS57" t="str">
            <v>н/д</v>
          </cell>
          <cell r="BY57" t="str">
            <v>н/д</v>
          </cell>
          <cell r="CE57" t="str">
            <v>н/д</v>
          </cell>
          <cell r="CK57" t="str">
            <v>н/д</v>
          </cell>
          <cell r="CQ57" t="str">
            <v>н/д</v>
          </cell>
          <cell r="CW57" t="str">
            <v>н/д</v>
          </cell>
          <cell r="DC57">
            <v>4.8408728813559323</v>
          </cell>
          <cell r="DM57">
            <v>0</v>
          </cell>
          <cell r="DS57">
            <v>0</v>
          </cell>
          <cell r="DY57">
            <v>0</v>
          </cell>
          <cell r="EE57">
            <v>0</v>
          </cell>
          <cell r="EK57">
            <v>0</v>
          </cell>
          <cell r="ER57">
            <v>1</v>
          </cell>
          <cell r="EX57">
            <v>0</v>
          </cell>
          <cell r="FD57">
            <v>1</v>
          </cell>
          <cell r="FK57">
            <v>0</v>
          </cell>
          <cell r="FR57">
            <v>0</v>
          </cell>
          <cell r="FY57">
            <v>0</v>
          </cell>
          <cell r="GF57">
            <v>0</v>
          </cell>
          <cell r="GM57">
            <v>0</v>
          </cell>
          <cell r="GU57">
            <v>4.8408728813559323</v>
          </cell>
          <cell r="HC57">
            <v>0</v>
          </cell>
          <cell r="HJ57">
            <v>4.8408728813559323</v>
          </cell>
        </row>
        <row r="58">
          <cell r="J58" t="str">
            <v>Установка кондиционеров для Исполнительного аппарата и филиалов</v>
          </cell>
          <cell r="BG58" t="str">
            <v>н/д</v>
          </cell>
          <cell r="BM58" t="str">
            <v>н/д</v>
          </cell>
          <cell r="BS58" t="str">
            <v>н/д</v>
          </cell>
          <cell r="BY58" t="str">
            <v>н/д</v>
          </cell>
          <cell r="CE58" t="str">
            <v>н/д</v>
          </cell>
          <cell r="CK58" t="str">
            <v>н/д</v>
          </cell>
          <cell r="CQ58" t="str">
            <v>н/д</v>
          </cell>
          <cell r="CW58" t="str">
            <v>н/д</v>
          </cell>
          <cell r="DC58">
            <v>2.3163640000000001</v>
          </cell>
          <cell r="DM58">
            <v>0</v>
          </cell>
          <cell r="DS58">
            <v>0</v>
          </cell>
          <cell r="DY58">
            <v>0</v>
          </cell>
          <cell r="EE58">
            <v>0</v>
          </cell>
          <cell r="EK58">
            <v>0</v>
          </cell>
          <cell r="ER58">
            <v>30</v>
          </cell>
          <cell r="EX58">
            <v>0</v>
          </cell>
          <cell r="FD58">
            <v>30</v>
          </cell>
          <cell r="FK58">
            <v>0</v>
          </cell>
          <cell r="FR58">
            <v>0</v>
          </cell>
          <cell r="FY58">
            <v>0</v>
          </cell>
          <cell r="GF58">
            <v>0</v>
          </cell>
          <cell r="GM58">
            <v>0</v>
          </cell>
          <cell r="GU58">
            <v>2.3163640000000001</v>
          </cell>
          <cell r="HC58">
            <v>0</v>
          </cell>
          <cell r="HJ58">
            <v>2.3163640000000001</v>
          </cell>
        </row>
        <row r="59">
          <cell r="J59" t="str">
            <v xml:space="preserve">Замен систем кондиционирования </v>
          </cell>
          <cell r="BG59" t="str">
            <v>н/д</v>
          </cell>
          <cell r="BM59" t="str">
            <v>н/д</v>
          </cell>
          <cell r="BS59" t="str">
            <v>н/д</v>
          </cell>
          <cell r="BY59" t="str">
            <v>н/д</v>
          </cell>
          <cell r="CE59" t="str">
            <v>н/д</v>
          </cell>
          <cell r="CK59" t="str">
            <v>н/д</v>
          </cell>
          <cell r="CQ59" t="str">
            <v>н/д</v>
          </cell>
          <cell r="CW59" t="str">
            <v>н/д</v>
          </cell>
          <cell r="DC59">
            <v>1.1195839999999999</v>
          </cell>
          <cell r="DM59">
            <v>0</v>
          </cell>
          <cell r="DS59">
            <v>0</v>
          </cell>
          <cell r="DY59">
            <v>0</v>
          </cell>
          <cell r="EE59">
            <v>0</v>
          </cell>
          <cell r="EK59">
            <v>0</v>
          </cell>
          <cell r="ER59">
            <v>24</v>
          </cell>
          <cell r="EX59">
            <v>0</v>
          </cell>
          <cell r="FD59">
            <v>24</v>
          </cell>
          <cell r="FK59">
            <v>0</v>
          </cell>
          <cell r="FR59">
            <v>0</v>
          </cell>
          <cell r="FY59">
            <v>0</v>
          </cell>
          <cell r="GF59">
            <v>0</v>
          </cell>
          <cell r="GM59">
            <v>0</v>
          </cell>
          <cell r="GU59">
            <v>1.1195839999999999</v>
          </cell>
          <cell r="HJ59">
            <v>1.1195839999999999</v>
          </cell>
        </row>
        <row r="60">
          <cell r="J60" t="str">
            <v>Установка систем кондиционирования по адресу ул. Гагарина, 52</v>
          </cell>
          <cell r="BG60" t="str">
            <v>н/д</v>
          </cell>
          <cell r="BM60" t="str">
            <v>н/д</v>
          </cell>
          <cell r="BS60" t="str">
            <v>н/д</v>
          </cell>
          <cell r="BY60" t="str">
            <v>н/д</v>
          </cell>
          <cell r="CE60" t="str">
            <v>н/д</v>
          </cell>
          <cell r="CK60" t="str">
            <v>н/д</v>
          </cell>
          <cell r="CQ60" t="str">
            <v>н/д</v>
          </cell>
          <cell r="CW60" t="str">
            <v>н/д</v>
          </cell>
          <cell r="DC60">
            <v>0.40610400000000002</v>
          </cell>
          <cell r="DM60">
            <v>0</v>
          </cell>
          <cell r="DS60">
            <v>0</v>
          </cell>
          <cell r="DY60">
            <v>0</v>
          </cell>
          <cell r="EE60">
            <v>0</v>
          </cell>
          <cell r="EK60">
            <v>0</v>
          </cell>
          <cell r="ER60">
            <v>2</v>
          </cell>
          <cell r="EX60">
            <v>0</v>
          </cell>
          <cell r="FD60">
            <v>2</v>
          </cell>
          <cell r="FK60">
            <v>0</v>
          </cell>
          <cell r="FR60">
            <v>0</v>
          </cell>
          <cell r="FY60">
            <v>0</v>
          </cell>
          <cell r="GF60">
            <v>0</v>
          </cell>
          <cell r="GM60">
            <v>0</v>
          </cell>
          <cell r="GU60">
            <v>0.40610400000000002</v>
          </cell>
          <cell r="HJ60">
            <v>0.40610400000000002</v>
          </cell>
        </row>
        <row r="61">
          <cell r="J61" t="str">
            <v>Установка систем кондиционирования по адресу ул. Горького, 64А</v>
          </cell>
          <cell r="BG61" t="str">
            <v>н/д</v>
          </cell>
          <cell r="BM61" t="str">
            <v>н/д</v>
          </cell>
          <cell r="BS61" t="str">
            <v>н/д</v>
          </cell>
          <cell r="BY61" t="str">
            <v>н/д</v>
          </cell>
          <cell r="CE61" t="str">
            <v>н/д</v>
          </cell>
          <cell r="CK61" t="str">
            <v>н/д</v>
          </cell>
          <cell r="CQ61" t="str">
            <v>н/д</v>
          </cell>
          <cell r="CW61" t="str">
            <v>н/д</v>
          </cell>
          <cell r="DC61">
            <v>0.39416000000000001</v>
          </cell>
          <cell r="DM61">
            <v>0</v>
          </cell>
          <cell r="DS61">
            <v>0</v>
          </cell>
          <cell r="DY61">
            <v>0</v>
          </cell>
          <cell r="EE61">
            <v>0</v>
          </cell>
          <cell r="EK61">
            <v>0</v>
          </cell>
          <cell r="ER61">
            <v>2</v>
          </cell>
          <cell r="EX61">
            <v>0</v>
          </cell>
          <cell r="FD61">
            <v>2</v>
          </cell>
          <cell r="FK61">
            <v>0</v>
          </cell>
          <cell r="FR61">
            <v>0</v>
          </cell>
          <cell r="FY61">
            <v>0</v>
          </cell>
          <cell r="GF61">
            <v>0</v>
          </cell>
          <cell r="GM61">
            <v>0</v>
          </cell>
          <cell r="GU61">
            <v>0.39416000000000001</v>
          </cell>
          <cell r="HJ61">
            <v>0.39416000000000001</v>
          </cell>
        </row>
        <row r="62">
          <cell r="J62" t="str">
            <v>Установка систем кондиционирования по адресу ш. Металлургов, 38</v>
          </cell>
          <cell r="BG62" t="str">
            <v>н/д</v>
          </cell>
          <cell r="BM62" t="str">
            <v>н/д</v>
          </cell>
          <cell r="BS62" t="str">
            <v>н/д</v>
          </cell>
          <cell r="BY62" t="str">
            <v>н/д</v>
          </cell>
          <cell r="CE62" t="str">
            <v>н/д</v>
          </cell>
          <cell r="CK62" t="str">
            <v>н/д</v>
          </cell>
          <cell r="CQ62" t="str">
            <v>н/д</v>
          </cell>
          <cell r="CW62" t="str">
            <v>н/д</v>
          </cell>
          <cell r="DC62">
            <v>0.39651599999999998</v>
          </cell>
          <cell r="DM62">
            <v>0</v>
          </cell>
          <cell r="DS62">
            <v>0</v>
          </cell>
          <cell r="DY62">
            <v>0</v>
          </cell>
          <cell r="EE62">
            <v>0</v>
          </cell>
          <cell r="EK62">
            <v>0</v>
          </cell>
          <cell r="ER62">
            <v>2</v>
          </cell>
          <cell r="EX62">
            <v>0</v>
          </cell>
          <cell r="FD62">
            <v>2</v>
          </cell>
          <cell r="FK62">
            <v>0</v>
          </cell>
          <cell r="FR62">
            <v>0</v>
          </cell>
          <cell r="FY62">
            <v>0</v>
          </cell>
          <cell r="GF62">
            <v>0</v>
          </cell>
          <cell r="GM62">
            <v>0</v>
          </cell>
          <cell r="GU62">
            <v>0.39651599999999998</v>
          </cell>
          <cell r="HJ62">
            <v>0.39651599999999998</v>
          </cell>
        </row>
        <row r="63">
          <cell r="J63" t="str">
            <v>Монтаж пандусов согласно проекту доступности инфраструктра для инвалидов и маломобильных групп населения</v>
          </cell>
          <cell r="BG63" t="str">
            <v>н/д</v>
          </cell>
          <cell r="BM63" t="str">
            <v>н/д</v>
          </cell>
          <cell r="BS63" t="str">
            <v>н/д</v>
          </cell>
          <cell r="BY63" t="str">
            <v>н/д</v>
          </cell>
          <cell r="CE63" t="str">
            <v>н/д</v>
          </cell>
          <cell r="CK63" t="str">
            <v>н/д</v>
          </cell>
          <cell r="CQ63" t="str">
            <v>н/д</v>
          </cell>
          <cell r="CW63" t="str">
            <v>н/д</v>
          </cell>
          <cell r="DC63">
            <v>1.5704395604395607</v>
          </cell>
          <cell r="DM63">
            <v>0</v>
          </cell>
          <cell r="DS63">
            <v>6</v>
          </cell>
          <cell r="DY63">
            <v>0</v>
          </cell>
          <cell r="EE63">
            <v>0</v>
          </cell>
          <cell r="EK63">
            <v>6</v>
          </cell>
          <cell r="ER63">
            <v>0</v>
          </cell>
          <cell r="EX63">
            <v>0</v>
          </cell>
          <cell r="FD63">
            <v>6</v>
          </cell>
          <cell r="FR63">
            <v>0.82000000000000006</v>
          </cell>
          <cell r="GF63">
            <v>0</v>
          </cell>
          <cell r="GM63">
            <v>0.82000000000000006</v>
          </cell>
          <cell r="GU63">
            <v>0.7504395604395605</v>
          </cell>
          <cell r="HJ63">
            <v>1.5704395604395605</v>
          </cell>
        </row>
        <row r="64">
          <cell r="J64" t="str">
            <v>Пандусы по адресу г. Челябинск, ул. Калинина, 7</v>
          </cell>
          <cell r="BG64" t="str">
            <v>н/д</v>
          </cell>
          <cell r="BM64" t="str">
            <v>н/д</v>
          </cell>
          <cell r="BS64" t="str">
            <v>н/д</v>
          </cell>
          <cell r="BY64" t="str">
            <v>н/д</v>
          </cell>
          <cell r="CE64" t="str">
            <v>н/д</v>
          </cell>
          <cell r="CK64" t="str">
            <v>н/д</v>
          </cell>
          <cell r="CQ64" t="str">
            <v>н/д</v>
          </cell>
          <cell r="CW64" t="str">
            <v>н/д</v>
          </cell>
          <cell r="DC64">
            <v>0.51</v>
          </cell>
          <cell r="DS64">
            <v>1</v>
          </cell>
          <cell r="EK64">
            <v>1</v>
          </cell>
          <cell r="FD64">
            <v>1</v>
          </cell>
          <cell r="FR64">
            <v>0.10813186813186813</v>
          </cell>
          <cell r="GM64">
            <v>0.10813186813186813</v>
          </cell>
          <cell r="GU64">
            <v>0.40186813186813186</v>
          </cell>
          <cell r="HJ64">
            <v>0.51</v>
          </cell>
        </row>
        <row r="65">
          <cell r="J65" t="str">
            <v>Пандусы по адресу г. Челябинск, ул. Горького, 64а</v>
          </cell>
          <cell r="BG65" t="str">
            <v>н/д</v>
          </cell>
          <cell r="BM65" t="str">
            <v>н/д</v>
          </cell>
          <cell r="BS65" t="str">
            <v>н/д</v>
          </cell>
          <cell r="BY65" t="str">
            <v>н/д</v>
          </cell>
          <cell r="CE65" t="str">
            <v>н/д</v>
          </cell>
          <cell r="CK65" t="str">
            <v>н/д</v>
          </cell>
          <cell r="CQ65" t="str">
            <v>н/д</v>
          </cell>
          <cell r="CW65" t="str">
            <v>н/д</v>
          </cell>
          <cell r="DC65">
            <v>0.16</v>
          </cell>
          <cell r="DS65">
            <v>1</v>
          </cell>
          <cell r="EK65">
            <v>1</v>
          </cell>
          <cell r="FD65">
            <v>1</v>
          </cell>
          <cell r="FR65">
            <v>0.13516483516483516</v>
          </cell>
          <cell r="GM65">
            <v>0.13516483516483516</v>
          </cell>
          <cell r="GU65">
            <v>2.4835164835164847E-2</v>
          </cell>
          <cell r="HJ65">
            <v>0.16</v>
          </cell>
        </row>
        <row r="66">
          <cell r="J66" t="str">
            <v>Пандусы по адресу г. Челябинск, ул. Молодогвардейцев 24а</v>
          </cell>
          <cell r="BG66" t="str">
            <v>н/д</v>
          </cell>
          <cell r="BM66" t="str">
            <v>н/д</v>
          </cell>
          <cell r="BS66" t="str">
            <v>н/д</v>
          </cell>
          <cell r="BY66" t="str">
            <v>н/д</v>
          </cell>
          <cell r="CE66" t="str">
            <v>н/д</v>
          </cell>
          <cell r="CK66" t="str">
            <v>н/д</v>
          </cell>
          <cell r="CQ66" t="str">
            <v>н/д</v>
          </cell>
          <cell r="CW66" t="str">
            <v>н/д</v>
          </cell>
          <cell r="DC66">
            <v>0.14417582417582417</v>
          </cell>
          <cell r="DS66">
            <v>1</v>
          </cell>
          <cell r="EK66">
            <v>1</v>
          </cell>
          <cell r="FD66">
            <v>1</v>
          </cell>
          <cell r="FR66">
            <v>0.14417582417582417</v>
          </cell>
          <cell r="GM66">
            <v>0.14417582417582417</v>
          </cell>
          <cell r="GU66">
            <v>0</v>
          </cell>
          <cell r="HJ66">
            <v>0.14417582417582417</v>
          </cell>
        </row>
        <row r="67">
          <cell r="J67" t="str">
            <v>Пандусы по адресу г. Челябинск, ул. Гагарина, 52</v>
          </cell>
          <cell r="BG67" t="str">
            <v>н/д</v>
          </cell>
          <cell r="BM67" t="str">
            <v>н/д</v>
          </cell>
          <cell r="BS67" t="str">
            <v>н/д</v>
          </cell>
          <cell r="BY67" t="str">
            <v>н/д</v>
          </cell>
          <cell r="CE67" t="str">
            <v>н/д</v>
          </cell>
          <cell r="CK67" t="str">
            <v>н/д</v>
          </cell>
          <cell r="CQ67" t="str">
            <v>н/д</v>
          </cell>
          <cell r="CW67" t="str">
            <v>н/д</v>
          </cell>
          <cell r="DC67">
            <v>0.28000000000000003</v>
          </cell>
          <cell r="DS67">
            <v>1</v>
          </cell>
          <cell r="EK67">
            <v>1</v>
          </cell>
          <cell r="FD67">
            <v>1</v>
          </cell>
          <cell r="FR67">
            <v>0.10813186813186812</v>
          </cell>
          <cell r="GM67">
            <v>0.10813186813186812</v>
          </cell>
          <cell r="GU67">
            <v>0.17186813186813191</v>
          </cell>
          <cell r="HJ67">
            <v>0.28000000000000003</v>
          </cell>
        </row>
        <row r="68">
          <cell r="J68" t="str">
            <v>Пандусы по адресу г. Челябинск, ул. Воровского, 15а</v>
          </cell>
          <cell r="BG68" t="str">
            <v>н/д</v>
          </cell>
          <cell r="BM68" t="str">
            <v>н/д</v>
          </cell>
          <cell r="BS68" t="str">
            <v>н/д</v>
          </cell>
          <cell r="BY68" t="str">
            <v>н/д</v>
          </cell>
          <cell r="CE68" t="str">
            <v>н/д</v>
          </cell>
          <cell r="CK68" t="str">
            <v>н/д</v>
          </cell>
          <cell r="CQ68" t="str">
            <v>н/д</v>
          </cell>
          <cell r="CW68" t="str">
            <v>н/д</v>
          </cell>
          <cell r="DC68">
            <v>0.26</v>
          </cell>
          <cell r="DS68">
            <v>1</v>
          </cell>
          <cell r="EK68">
            <v>1</v>
          </cell>
          <cell r="FD68">
            <v>1</v>
          </cell>
          <cell r="FR68">
            <v>0.10813186813186812</v>
          </cell>
          <cell r="GM68">
            <v>0.10813186813186812</v>
          </cell>
          <cell r="GU68">
            <v>0.15186813186813189</v>
          </cell>
          <cell r="HJ68">
            <v>0.26</v>
          </cell>
        </row>
        <row r="69">
          <cell r="J69" t="str">
            <v>Пандусы по адресу г. Челябинск, ул.Металлургов, 38</v>
          </cell>
          <cell r="BG69" t="str">
            <v>н/д</v>
          </cell>
          <cell r="BM69" t="str">
            <v>н/д</v>
          </cell>
          <cell r="BS69" t="str">
            <v>н/д</v>
          </cell>
          <cell r="BY69" t="str">
            <v>н/д</v>
          </cell>
          <cell r="CE69" t="str">
            <v>н/д</v>
          </cell>
          <cell r="CK69" t="str">
            <v>н/д</v>
          </cell>
          <cell r="CQ69" t="str">
            <v>н/д</v>
          </cell>
          <cell r="CW69" t="str">
            <v>н/д</v>
          </cell>
          <cell r="DC69">
            <v>0.21626373626373624</v>
          </cell>
          <cell r="DS69">
            <v>1</v>
          </cell>
          <cell r="EK69">
            <v>1</v>
          </cell>
          <cell r="FD69">
            <v>1</v>
          </cell>
          <cell r="FR69">
            <v>0.21626373626373624</v>
          </cell>
          <cell r="GM69">
            <v>0.21626373626373624</v>
          </cell>
          <cell r="GU69">
            <v>0</v>
          </cell>
          <cell r="HJ69">
            <v>0.21626373626373624</v>
          </cell>
        </row>
        <row r="70">
          <cell r="J70" t="str">
            <v>Проект расширения расчётно-информационного центра в с. Долгодеревенское по ул. Свердловская, д 1а</v>
          </cell>
          <cell r="BG70" t="str">
            <v>н/д</v>
          </cell>
          <cell r="BM70" t="str">
            <v>н/д</v>
          </cell>
          <cell r="BS70" t="str">
            <v>н/д</v>
          </cell>
          <cell r="BY70" t="str">
            <v>н/д</v>
          </cell>
          <cell r="CE70" t="str">
            <v>н/д</v>
          </cell>
          <cell r="CK70" t="str">
            <v>н/д</v>
          </cell>
          <cell r="CQ70" t="str">
            <v>н/д</v>
          </cell>
          <cell r="CW70" t="str">
            <v>н/д</v>
          </cell>
          <cell r="DC70">
            <v>9.18</v>
          </cell>
          <cell r="DM70">
            <v>0</v>
          </cell>
          <cell r="DS70">
            <v>0</v>
          </cell>
          <cell r="DY70">
            <v>0</v>
          </cell>
          <cell r="EE70">
            <v>1</v>
          </cell>
          <cell r="EK70">
            <v>1</v>
          </cell>
          <cell r="ER70">
            <v>0</v>
          </cell>
          <cell r="EX70">
            <v>0</v>
          </cell>
          <cell r="FD70">
            <v>1</v>
          </cell>
          <cell r="FK70">
            <v>0</v>
          </cell>
          <cell r="FR70">
            <v>0</v>
          </cell>
          <cell r="FY70">
            <v>0</v>
          </cell>
          <cell r="GF70">
            <v>9.18</v>
          </cell>
          <cell r="GM70">
            <v>9.18</v>
          </cell>
          <cell r="GU70">
            <v>0</v>
          </cell>
          <cell r="HC70">
            <v>0</v>
          </cell>
          <cell r="HJ70">
            <v>9.18</v>
          </cell>
        </row>
        <row r="71">
          <cell r="J71" t="str">
            <v>Реконструкция входных групп для обеспечения доступности для маломобильных групп населения</v>
          </cell>
          <cell r="BG71" t="str">
            <v>н/д</v>
          </cell>
          <cell r="BM71" t="str">
            <v>н/д</v>
          </cell>
          <cell r="BS71" t="str">
            <v>н/д</v>
          </cell>
          <cell r="BY71" t="str">
            <v>н/д</v>
          </cell>
          <cell r="CE71" t="str">
            <v>н/д</v>
          </cell>
          <cell r="CK71" t="str">
            <v>н/д</v>
          </cell>
          <cell r="CQ71" t="str">
            <v>н/д</v>
          </cell>
          <cell r="CW71" t="str">
            <v>н/д</v>
          </cell>
          <cell r="DC71">
            <v>0.93055500000000002</v>
          </cell>
          <cell r="DM71">
            <v>0</v>
          </cell>
          <cell r="DS71">
            <v>0</v>
          </cell>
          <cell r="DY71">
            <v>0</v>
          </cell>
          <cell r="EE71">
            <v>0</v>
          </cell>
          <cell r="EK71">
            <v>0</v>
          </cell>
          <cell r="ER71">
            <v>24</v>
          </cell>
          <cell r="EX71">
            <v>0</v>
          </cell>
          <cell r="FD71">
            <v>24</v>
          </cell>
          <cell r="FK71">
            <v>0</v>
          </cell>
          <cell r="FR71">
            <v>0</v>
          </cell>
          <cell r="FY71">
            <v>0</v>
          </cell>
          <cell r="GF71">
            <v>0</v>
          </cell>
          <cell r="GM71">
            <v>0</v>
          </cell>
          <cell r="GU71">
            <v>0.93055500000000002</v>
          </cell>
          <cell r="HC71">
            <v>0</v>
          </cell>
          <cell r="HJ71">
            <v>0.93055500000000002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8"/>
      <sheetName val="9"/>
      <sheetName val="Электронная почта"/>
      <sheetName val="Вычислит техника"/>
      <sheetName val="Требования на ОРЭ"/>
      <sheetName val="Долгодеревенское"/>
      <sheetName val="Пандусы"/>
      <sheetName val="12"/>
      <sheetName val="13"/>
    </sheetNames>
    <sheetDataSet>
      <sheetData sheetId="0">
        <row r="32">
          <cell r="AU32">
            <v>0.96</v>
          </cell>
        </row>
        <row r="34">
          <cell r="BK34">
            <v>2.2999999999999998</v>
          </cell>
          <cell r="CA34">
            <v>3.53</v>
          </cell>
          <cell r="CI34">
            <v>0.28949999999999998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21">
          <cell r="P21">
            <v>2226.9694915254236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tabSelected="1" zoomScale="85" zoomScaleNormal="85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6" sqref="B6"/>
    </sheetView>
  </sheetViews>
  <sheetFormatPr defaultRowHeight="11.25" outlineLevelRow="1" x14ac:dyDescent="0.2"/>
  <cols>
    <col min="1" max="1" width="7.1640625" style="2" customWidth="1"/>
    <col min="2" max="2" width="50.83203125" style="2" customWidth="1"/>
    <col min="3" max="3" width="28.33203125" style="107" customWidth="1"/>
    <col min="4" max="4" width="17.5" style="2" customWidth="1"/>
    <col min="5" max="5" width="19.5" style="2" customWidth="1"/>
    <col min="6" max="6" width="12.6640625" style="2" customWidth="1"/>
    <col min="7" max="7" width="24.83203125" style="2" customWidth="1"/>
    <col min="8" max="8" width="30.5" style="2" customWidth="1"/>
    <col min="9" max="9" width="20.5" style="2" customWidth="1"/>
    <col min="10" max="10" width="30.1640625" style="2" customWidth="1"/>
    <col min="11" max="11" width="25.33203125" style="2" customWidth="1"/>
    <col min="12" max="12" width="21.5" style="2" customWidth="1"/>
    <col min="13" max="13" width="16.1640625" style="2" customWidth="1"/>
    <col min="14" max="14" width="20.1640625" style="2" customWidth="1"/>
    <col min="15" max="15" width="38.5" style="2" customWidth="1"/>
    <col min="16" max="16" width="18.83203125" style="2" customWidth="1"/>
    <col min="17" max="17" width="21.83203125" style="2" customWidth="1"/>
    <col min="18" max="18" width="36.6640625" style="2" customWidth="1"/>
    <col min="19" max="19" width="14.5" style="2" customWidth="1"/>
    <col min="20" max="20" width="12.83203125" style="2" customWidth="1"/>
    <col min="21" max="22" width="25" style="2" customWidth="1"/>
    <col min="23" max="23" width="22.1640625" style="2" customWidth="1"/>
    <col min="24" max="24" width="18.83203125" style="2" customWidth="1"/>
    <col min="25" max="25" width="19" style="2" customWidth="1"/>
    <col min="26" max="16384" width="9.33203125" style="2"/>
  </cols>
  <sheetData>
    <row r="1" spans="1:32" ht="12.95" customHeight="1" x14ac:dyDescent="0.2">
      <c r="A1" s="121" t="s">
        <v>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58" t="s">
        <v>6</v>
      </c>
      <c r="N1" s="59"/>
      <c r="O1" s="59"/>
      <c r="P1" s="59"/>
      <c r="Q1" s="59"/>
      <c r="R1" s="59"/>
      <c r="S1" s="59"/>
      <c r="T1" s="148"/>
      <c r="U1" s="147" t="s">
        <v>6</v>
      </c>
      <c r="V1" s="147"/>
      <c r="W1" s="147"/>
      <c r="X1" s="147"/>
      <c r="Y1" s="147"/>
      <c r="Z1" s="147"/>
      <c r="AA1" s="147"/>
      <c r="AB1" s="147"/>
    </row>
    <row r="2" spans="1:32" ht="14.1" customHeight="1" x14ac:dyDescent="0.2">
      <c r="A2" s="121" t="s">
        <v>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60" t="s">
        <v>45</v>
      </c>
      <c r="N2" s="33"/>
      <c r="O2" s="33"/>
      <c r="P2" s="33"/>
      <c r="Q2" s="33"/>
      <c r="R2" s="33"/>
      <c r="S2" s="33"/>
      <c r="T2" s="149"/>
      <c r="U2" s="121" t="s">
        <v>101</v>
      </c>
      <c r="V2" s="121"/>
      <c r="W2" s="121"/>
      <c r="X2" s="121"/>
      <c r="Y2" s="121"/>
      <c r="Z2" s="121"/>
      <c r="AA2" s="121"/>
      <c r="AB2" s="121"/>
    </row>
    <row r="3" spans="1:32" ht="12.95" customHeight="1" x14ac:dyDescent="0.2">
      <c r="A3" s="141" t="s">
        <v>80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61" t="s">
        <v>80</v>
      </c>
      <c r="N3" s="32"/>
      <c r="O3" s="32"/>
      <c r="P3" s="32"/>
      <c r="Q3" s="32"/>
      <c r="R3" s="32"/>
      <c r="S3" s="32"/>
      <c r="T3" s="150"/>
      <c r="U3" s="122" t="s">
        <v>80</v>
      </c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</row>
    <row r="4" spans="1:32" ht="15.95" customHeight="1" x14ac:dyDescent="0.2">
      <c r="A4" s="123" t="s">
        <v>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62" t="s">
        <v>8</v>
      </c>
      <c r="N4" s="31"/>
      <c r="O4" s="31"/>
      <c r="P4" s="31"/>
      <c r="Q4" s="31"/>
      <c r="R4" s="31"/>
      <c r="S4" s="31"/>
      <c r="T4" s="151"/>
      <c r="U4" s="123" t="s">
        <v>8</v>
      </c>
      <c r="V4" s="123"/>
      <c r="W4" s="123"/>
      <c r="X4" s="123"/>
      <c r="Y4" s="123"/>
      <c r="Z4" s="123"/>
      <c r="AA4" s="123"/>
      <c r="AB4" s="123"/>
    </row>
    <row r="5" spans="1:32" ht="15.75" x14ac:dyDescent="0.2">
      <c r="A5" s="154"/>
      <c r="B5" s="154">
        <f>N5</f>
        <v>42870</v>
      </c>
      <c r="C5" s="155"/>
      <c r="D5" s="155"/>
      <c r="E5" s="155"/>
      <c r="F5" s="155"/>
      <c r="G5" s="155"/>
      <c r="H5" s="155"/>
      <c r="I5" s="155"/>
      <c r="J5" s="155"/>
      <c r="K5" s="155"/>
      <c r="L5" s="156"/>
      <c r="M5" s="63"/>
      <c r="N5" s="79">
        <v>42870</v>
      </c>
      <c r="O5" s="30"/>
      <c r="P5" s="30"/>
      <c r="Q5" s="30"/>
      <c r="R5" s="30"/>
      <c r="S5" s="30"/>
      <c r="T5" s="152"/>
      <c r="U5" s="79"/>
      <c r="V5" s="79">
        <f>N5</f>
        <v>42870</v>
      </c>
      <c r="W5" s="30"/>
      <c r="X5" s="30"/>
      <c r="Y5" s="30"/>
      <c r="Z5" s="30"/>
      <c r="AA5" s="30"/>
      <c r="AB5" s="30"/>
    </row>
    <row r="6" spans="1:32" x14ac:dyDescent="0.2">
      <c r="A6" s="3"/>
      <c r="B6" s="4" t="s">
        <v>9</v>
      </c>
      <c r="C6" s="103"/>
      <c r="D6" s="3"/>
      <c r="E6" s="3"/>
      <c r="F6" s="3"/>
      <c r="G6" s="3"/>
      <c r="H6" s="3"/>
      <c r="I6" s="3"/>
      <c r="J6" s="3"/>
      <c r="K6" s="3"/>
      <c r="L6" s="3"/>
      <c r="M6" s="42"/>
      <c r="N6" s="29" t="s">
        <v>9</v>
      </c>
      <c r="O6" s="5"/>
      <c r="P6" s="3"/>
      <c r="Q6" s="3"/>
      <c r="R6" s="3"/>
      <c r="S6" s="3"/>
      <c r="T6" s="153"/>
      <c r="U6" s="3"/>
      <c r="V6" s="146" t="s">
        <v>9</v>
      </c>
      <c r="W6" s="3"/>
      <c r="X6" s="3"/>
      <c r="Y6" s="3"/>
      <c r="Z6" s="3"/>
      <c r="AA6" s="3"/>
      <c r="AB6" s="3"/>
      <c r="AF6" s="41"/>
    </row>
    <row r="7" spans="1:32" x14ac:dyDescent="0.2">
      <c r="A7" s="137" t="s">
        <v>10</v>
      </c>
      <c r="B7" s="133" t="s">
        <v>11</v>
      </c>
      <c r="C7" s="133" t="s">
        <v>12</v>
      </c>
      <c r="D7" s="133" t="s">
        <v>13</v>
      </c>
      <c r="E7" s="130" t="s">
        <v>14</v>
      </c>
      <c r="F7" s="132"/>
      <c r="G7" s="131"/>
      <c r="H7" s="130" t="s">
        <v>15</v>
      </c>
      <c r="I7" s="131"/>
      <c r="J7" s="130" t="s">
        <v>16</v>
      </c>
      <c r="K7" s="132"/>
      <c r="L7" s="132"/>
      <c r="M7" s="142" t="s">
        <v>46</v>
      </c>
      <c r="N7" s="132"/>
      <c r="O7" s="131"/>
      <c r="P7" s="130" t="s">
        <v>47</v>
      </c>
      <c r="Q7" s="132"/>
      <c r="R7" s="131"/>
      <c r="S7" s="130" t="s">
        <v>48</v>
      </c>
      <c r="T7" s="143"/>
      <c r="U7" s="43"/>
      <c r="V7" s="36"/>
      <c r="W7" s="36"/>
      <c r="X7" s="36"/>
      <c r="Y7" s="36"/>
      <c r="AF7" s="41"/>
    </row>
    <row r="8" spans="1:32" ht="90" x14ac:dyDescent="0.2">
      <c r="A8" s="138"/>
      <c r="B8" s="140"/>
      <c r="C8" s="140"/>
      <c r="D8" s="140"/>
      <c r="E8" s="133" t="s">
        <v>17</v>
      </c>
      <c r="F8" s="133" t="s">
        <v>18</v>
      </c>
      <c r="G8" s="133" t="s">
        <v>19</v>
      </c>
      <c r="H8" s="133" t="s">
        <v>20</v>
      </c>
      <c r="I8" s="133" t="s">
        <v>21</v>
      </c>
      <c r="J8" s="37" t="s">
        <v>22</v>
      </c>
      <c r="K8" s="37" t="s">
        <v>23</v>
      </c>
      <c r="L8" s="135" t="s">
        <v>24</v>
      </c>
      <c r="M8" s="44" t="s">
        <v>49</v>
      </c>
      <c r="N8" s="37" t="s">
        <v>50</v>
      </c>
      <c r="O8" s="133" t="s">
        <v>51</v>
      </c>
      <c r="P8" s="37" t="s">
        <v>52</v>
      </c>
      <c r="Q8" s="37" t="s">
        <v>53</v>
      </c>
      <c r="R8" s="133" t="s">
        <v>51</v>
      </c>
      <c r="S8" s="133" t="s">
        <v>54</v>
      </c>
      <c r="T8" s="144" t="s">
        <v>51</v>
      </c>
      <c r="U8" s="44" t="s">
        <v>41</v>
      </c>
      <c r="V8" s="37" t="s">
        <v>42</v>
      </c>
      <c r="W8" s="37" t="s">
        <v>43</v>
      </c>
      <c r="X8" s="37" t="s">
        <v>44</v>
      </c>
      <c r="Y8" s="133" t="s">
        <v>24</v>
      </c>
      <c r="AF8" s="41"/>
    </row>
    <row r="9" spans="1:32" x14ac:dyDescent="0.2">
      <c r="A9" s="139"/>
      <c r="B9" s="134"/>
      <c r="C9" s="134"/>
      <c r="D9" s="134"/>
      <c r="E9" s="134"/>
      <c r="F9" s="134"/>
      <c r="G9" s="134"/>
      <c r="H9" s="134"/>
      <c r="I9" s="134"/>
      <c r="J9" s="37" t="s">
        <v>0</v>
      </c>
      <c r="K9" s="37" t="s">
        <v>0</v>
      </c>
      <c r="L9" s="136"/>
      <c r="M9" s="44" t="s">
        <v>1</v>
      </c>
      <c r="N9" s="37" t="s">
        <v>1</v>
      </c>
      <c r="O9" s="134"/>
      <c r="P9" s="37" t="s">
        <v>2</v>
      </c>
      <c r="Q9" s="37" t="s">
        <v>2</v>
      </c>
      <c r="R9" s="134"/>
      <c r="S9" s="134"/>
      <c r="T9" s="145"/>
      <c r="U9" s="44" t="s">
        <v>3</v>
      </c>
      <c r="V9" s="37" t="s">
        <v>4</v>
      </c>
      <c r="W9" s="37" t="s">
        <v>5</v>
      </c>
      <c r="X9" s="37" t="s">
        <v>5</v>
      </c>
      <c r="Y9" s="134"/>
      <c r="AF9" s="41"/>
    </row>
    <row r="10" spans="1:32" x14ac:dyDescent="0.2">
      <c r="A10" s="1">
        <v>1</v>
      </c>
      <c r="B10" s="1">
        <v>2</v>
      </c>
      <c r="C10" s="104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38">
        <v>12</v>
      </c>
      <c r="M10" s="45">
        <v>13</v>
      </c>
      <c r="N10" s="1">
        <v>14</v>
      </c>
      <c r="O10" s="1">
        <v>15</v>
      </c>
      <c r="P10" s="1">
        <v>16</v>
      </c>
      <c r="Q10" s="1">
        <v>17</v>
      </c>
      <c r="R10" s="1">
        <v>18</v>
      </c>
      <c r="S10" s="1">
        <v>19</v>
      </c>
      <c r="T10" s="64">
        <v>20</v>
      </c>
      <c r="U10" s="45">
        <v>21</v>
      </c>
      <c r="V10" s="1">
        <v>22</v>
      </c>
      <c r="W10" s="1">
        <v>23</v>
      </c>
      <c r="X10" s="1">
        <v>24</v>
      </c>
      <c r="Y10" s="1">
        <v>25</v>
      </c>
      <c r="AF10" s="41"/>
    </row>
    <row r="11" spans="1:32" s="119" customFormat="1" x14ac:dyDescent="0.2">
      <c r="A11" s="124" t="s">
        <v>25</v>
      </c>
      <c r="B11" s="125"/>
      <c r="C11" s="112"/>
      <c r="D11" s="113"/>
      <c r="E11" s="113"/>
      <c r="F11" s="113"/>
      <c r="G11" s="113"/>
      <c r="H11" s="113"/>
      <c r="I11" s="113"/>
      <c r="J11" s="114">
        <f>J13+J16+J21+J23+J24+J31+J34+J35+J36+J38+J39</f>
        <v>67.804870141376895</v>
      </c>
      <c r="K11" s="114">
        <f>K13+K16+K21+K23+K24+K31+K34+K35+K36+K38+K39</f>
        <v>3.8253389830508473</v>
      </c>
      <c r="L11" s="115"/>
      <c r="M11" s="116"/>
      <c r="N11" s="113"/>
      <c r="O11" s="113"/>
      <c r="P11" s="117"/>
      <c r="Q11" s="15"/>
      <c r="R11" s="113"/>
      <c r="S11" s="113"/>
      <c r="T11" s="118"/>
      <c r="U11" s="116"/>
      <c r="V11" s="113"/>
      <c r="W11" s="113"/>
      <c r="X11" s="113"/>
      <c r="Y11" s="113"/>
      <c r="AF11" s="120"/>
    </row>
    <row r="12" spans="1:32" x14ac:dyDescent="0.2">
      <c r="A12" s="126" t="s">
        <v>26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66"/>
      <c r="N12" s="26"/>
      <c r="O12" s="26"/>
      <c r="P12" s="26"/>
      <c r="Q12" s="26"/>
      <c r="R12" s="26"/>
      <c r="S12" s="26"/>
      <c r="T12" s="67"/>
      <c r="U12" s="47"/>
      <c r="V12" s="34"/>
      <c r="W12" s="34"/>
      <c r="X12" s="34"/>
      <c r="Y12" s="35"/>
      <c r="AF12" s="41"/>
    </row>
    <row r="13" spans="1:32" ht="22.5" x14ac:dyDescent="0.2">
      <c r="A13" s="7">
        <v>1</v>
      </c>
      <c r="B13" s="8" t="s">
        <v>27</v>
      </c>
      <c r="C13" s="105"/>
      <c r="D13" s="9"/>
      <c r="E13" s="9"/>
      <c r="F13" s="9"/>
      <c r="G13" s="9"/>
      <c r="H13" s="9"/>
      <c r="I13" s="9"/>
      <c r="J13" s="20">
        <f>J14+J15</f>
        <v>5.5</v>
      </c>
      <c r="K13" s="20">
        <f>K14+K15</f>
        <v>3.58</v>
      </c>
      <c r="L13" s="40"/>
      <c r="M13" s="48"/>
      <c r="N13" s="9"/>
      <c r="O13" s="9"/>
      <c r="P13" s="9"/>
      <c r="Q13" s="9"/>
      <c r="R13" s="9"/>
      <c r="S13" s="9"/>
      <c r="T13" s="68"/>
      <c r="U13" s="73"/>
      <c r="V13" s="74"/>
      <c r="W13" s="74"/>
      <c r="X13" s="74"/>
      <c r="Y13" s="74"/>
      <c r="AF13" s="41"/>
    </row>
    <row r="14" spans="1:32" ht="93" customHeight="1" outlineLevel="1" x14ac:dyDescent="0.2">
      <c r="A14" s="19" t="s">
        <v>55</v>
      </c>
      <c r="B14" s="95" t="s">
        <v>57</v>
      </c>
      <c r="C14" s="106" t="s">
        <v>85</v>
      </c>
      <c r="D14" s="98" t="s">
        <v>81</v>
      </c>
      <c r="E14" s="76" t="s">
        <v>82</v>
      </c>
      <c r="F14" s="76" t="s">
        <v>82</v>
      </c>
      <c r="G14" s="76" t="s">
        <v>86</v>
      </c>
      <c r="H14" s="9" t="s">
        <v>123</v>
      </c>
      <c r="I14" s="76" t="s">
        <v>105</v>
      </c>
      <c r="J14" s="20">
        <v>5.5</v>
      </c>
      <c r="K14" s="20">
        <v>3.58</v>
      </c>
      <c r="L14" s="40" t="s">
        <v>124</v>
      </c>
      <c r="M14" s="80" t="s">
        <v>103</v>
      </c>
      <c r="N14" s="76" t="str">
        <f>M14</f>
        <v>IV квартал 2019</v>
      </c>
      <c r="O14" s="76" t="s">
        <v>86</v>
      </c>
      <c r="P14" s="20">
        <v>33.22</v>
      </c>
      <c r="Q14" s="20">
        <f>P14</f>
        <v>33.22</v>
      </c>
      <c r="R14" s="9"/>
      <c r="S14" s="76" t="s">
        <v>86</v>
      </c>
      <c r="T14" s="55" t="s">
        <v>86</v>
      </c>
      <c r="U14" s="25" t="s">
        <v>104</v>
      </c>
      <c r="V14" s="25" t="s">
        <v>104</v>
      </c>
      <c r="W14" s="25" t="s">
        <v>104</v>
      </c>
      <c r="X14" s="25" t="s">
        <v>104</v>
      </c>
      <c r="Y14" s="25" t="s">
        <v>104</v>
      </c>
      <c r="AF14" s="41"/>
    </row>
    <row r="15" spans="1:32" ht="45" outlineLevel="1" x14ac:dyDescent="0.2">
      <c r="A15" s="19" t="s">
        <v>56</v>
      </c>
      <c r="B15" s="95" t="s">
        <v>58</v>
      </c>
      <c r="C15" s="106" t="s">
        <v>87</v>
      </c>
      <c r="D15" s="98" t="s">
        <v>81</v>
      </c>
      <c r="E15" s="94" t="s">
        <v>83</v>
      </c>
      <c r="F15" s="76" t="s">
        <v>82</v>
      </c>
      <c r="G15" s="76" t="s">
        <v>86</v>
      </c>
      <c r="H15" s="86" t="s">
        <v>107</v>
      </c>
      <c r="I15" s="76" t="s">
        <v>105</v>
      </c>
      <c r="J15" s="20">
        <f>VLOOKUP(B15,'[1]1.3.'!$J$13:$HQ$71,158,0)</f>
        <v>0</v>
      </c>
      <c r="K15" s="20">
        <v>0</v>
      </c>
      <c r="L15" s="55" t="s">
        <v>86</v>
      </c>
      <c r="M15" s="80" t="s">
        <v>108</v>
      </c>
      <c r="N15" s="76" t="s">
        <v>109</v>
      </c>
      <c r="O15" s="9" t="s">
        <v>110</v>
      </c>
      <c r="P15" s="87">
        <v>1.89</v>
      </c>
      <c r="Q15" s="87">
        <v>21.15</v>
      </c>
      <c r="R15" s="9" t="s">
        <v>110</v>
      </c>
      <c r="S15" s="76" t="s">
        <v>86</v>
      </c>
      <c r="T15" s="55" t="s">
        <v>86</v>
      </c>
      <c r="U15" s="25" t="s">
        <v>104</v>
      </c>
      <c r="V15" s="25" t="s">
        <v>104</v>
      </c>
      <c r="W15" s="25" t="s">
        <v>104</v>
      </c>
      <c r="X15" s="25" t="s">
        <v>104</v>
      </c>
      <c r="Y15" s="25" t="s">
        <v>104</v>
      </c>
      <c r="AF15" s="41"/>
    </row>
    <row r="16" spans="1:32" ht="24" customHeight="1" x14ac:dyDescent="0.2">
      <c r="A16" s="10">
        <v>2</v>
      </c>
      <c r="B16" s="96" t="s">
        <v>28</v>
      </c>
      <c r="C16" s="25"/>
      <c r="D16" s="99"/>
      <c r="E16" s="21"/>
      <c r="F16" s="21"/>
      <c r="G16" s="21"/>
      <c r="H16" s="86"/>
      <c r="I16" s="72"/>
      <c r="J16" s="20">
        <f>J17+J18+J19+J20</f>
        <v>5.7542372881355934</v>
      </c>
      <c r="K16" s="20">
        <f>K17+K18+K19+K20</f>
        <v>0.24533898305084745</v>
      </c>
      <c r="L16" s="56" t="s">
        <v>86</v>
      </c>
      <c r="M16" s="88"/>
      <c r="N16" s="89"/>
      <c r="O16" s="9"/>
      <c r="P16" s="87"/>
      <c r="Q16" s="87"/>
      <c r="R16" s="9"/>
      <c r="S16" s="9"/>
      <c r="T16" s="68"/>
      <c r="U16" s="80"/>
      <c r="V16" s="76"/>
      <c r="W16" s="76"/>
      <c r="X16" s="76"/>
      <c r="Y16" s="76"/>
      <c r="AF16" s="41"/>
    </row>
    <row r="17" spans="1:32" ht="38.25" outlineLevel="1" x14ac:dyDescent="0.2">
      <c r="A17" s="22" t="s">
        <v>59</v>
      </c>
      <c r="B17" s="85" t="s">
        <v>62</v>
      </c>
      <c r="C17" s="106" t="s">
        <v>88</v>
      </c>
      <c r="D17" s="98" t="s">
        <v>81</v>
      </c>
      <c r="E17" s="94" t="s">
        <v>83</v>
      </c>
      <c r="F17" s="76" t="s">
        <v>82</v>
      </c>
      <c r="G17" s="75"/>
      <c r="H17" s="86" t="s">
        <v>107</v>
      </c>
      <c r="I17" s="76" t="s">
        <v>105</v>
      </c>
      <c r="J17" s="20">
        <v>0</v>
      </c>
      <c r="K17" s="20">
        <v>0</v>
      </c>
      <c r="L17" s="23" t="s">
        <v>86</v>
      </c>
      <c r="M17" s="88" t="s">
        <v>111</v>
      </c>
      <c r="N17" s="88" t="s">
        <v>111</v>
      </c>
      <c r="O17" s="9" t="s">
        <v>86</v>
      </c>
      <c r="P17" s="87">
        <v>2.86</v>
      </c>
      <c r="Q17" s="87">
        <v>2.86</v>
      </c>
      <c r="R17" s="9" t="s">
        <v>86</v>
      </c>
      <c r="S17" s="76" t="s">
        <v>86</v>
      </c>
      <c r="T17" s="55" t="s">
        <v>86</v>
      </c>
      <c r="U17" s="25" t="s">
        <v>104</v>
      </c>
      <c r="V17" s="25" t="s">
        <v>104</v>
      </c>
      <c r="W17" s="25" t="s">
        <v>104</v>
      </c>
      <c r="X17" s="25" t="s">
        <v>104</v>
      </c>
      <c r="Y17" s="25" t="s">
        <v>104</v>
      </c>
      <c r="AF17" s="41"/>
    </row>
    <row r="18" spans="1:32" ht="180" outlineLevel="1" x14ac:dyDescent="0.2">
      <c r="A18" s="22" t="s">
        <v>60</v>
      </c>
      <c r="B18" s="85" t="s">
        <v>63</v>
      </c>
      <c r="C18" s="106" t="s">
        <v>89</v>
      </c>
      <c r="D18" s="98" t="s">
        <v>81</v>
      </c>
      <c r="E18" s="94" t="s">
        <v>83</v>
      </c>
      <c r="F18" s="76" t="s">
        <v>83</v>
      </c>
      <c r="G18" s="75"/>
      <c r="H18" s="86" t="s">
        <v>107</v>
      </c>
      <c r="I18" s="76" t="s">
        <v>105</v>
      </c>
      <c r="J18" s="20">
        <v>0</v>
      </c>
      <c r="K18" s="20">
        <v>0</v>
      </c>
      <c r="L18" s="23" t="s">
        <v>86</v>
      </c>
      <c r="M18" s="88" t="s">
        <v>112</v>
      </c>
      <c r="N18" s="88" t="s">
        <v>112</v>
      </c>
      <c r="O18" s="9" t="s">
        <v>86</v>
      </c>
      <c r="P18" s="87">
        <v>6.19</v>
      </c>
      <c r="Q18" s="87">
        <v>18.97</v>
      </c>
      <c r="R18" s="9" t="s">
        <v>113</v>
      </c>
      <c r="S18" s="76" t="s">
        <v>86</v>
      </c>
      <c r="T18" s="55" t="s">
        <v>86</v>
      </c>
      <c r="U18" s="25" t="s">
        <v>104</v>
      </c>
      <c r="V18" s="25" t="s">
        <v>104</v>
      </c>
      <c r="W18" s="25" t="s">
        <v>104</v>
      </c>
      <c r="X18" s="25" t="s">
        <v>104</v>
      </c>
      <c r="Y18" s="25" t="s">
        <v>104</v>
      </c>
      <c r="AF18" s="41"/>
    </row>
    <row r="19" spans="1:32" ht="96.75" customHeight="1" outlineLevel="1" x14ac:dyDescent="0.2">
      <c r="A19" s="22" t="s">
        <v>61</v>
      </c>
      <c r="B19" s="85" t="s">
        <v>84</v>
      </c>
      <c r="C19" s="106" t="s">
        <v>90</v>
      </c>
      <c r="D19" s="98" t="s">
        <v>81</v>
      </c>
      <c r="E19" s="94" t="s">
        <v>83</v>
      </c>
      <c r="F19" s="76" t="s">
        <v>82</v>
      </c>
      <c r="G19" s="75"/>
      <c r="H19" s="86" t="s">
        <v>125</v>
      </c>
      <c r="I19" s="76" t="s">
        <v>126</v>
      </c>
      <c r="J19" s="20">
        <f>'[2]7.1'!$AU$32/1.18</f>
        <v>0.81355932203389836</v>
      </c>
      <c r="K19" s="20">
        <v>0</v>
      </c>
      <c r="L19" s="109" t="s">
        <v>127</v>
      </c>
      <c r="M19" s="80" t="s">
        <v>112</v>
      </c>
      <c r="N19" s="80" t="s">
        <v>112</v>
      </c>
      <c r="O19" s="9" t="s">
        <v>86</v>
      </c>
      <c r="P19" s="20">
        <v>1.56</v>
      </c>
      <c r="Q19" s="20">
        <f>[3]СВОД!$P$21/1000</f>
        <v>2.2269694915254235</v>
      </c>
      <c r="R19" s="9" t="s">
        <v>115</v>
      </c>
      <c r="S19" s="76" t="s">
        <v>86</v>
      </c>
      <c r="T19" s="55" t="s">
        <v>86</v>
      </c>
      <c r="U19" s="25" t="s">
        <v>104</v>
      </c>
      <c r="V19" s="25" t="s">
        <v>104</v>
      </c>
      <c r="W19" s="25" t="s">
        <v>104</v>
      </c>
      <c r="X19" s="25" t="s">
        <v>104</v>
      </c>
      <c r="Y19" s="25" t="s">
        <v>104</v>
      </c>
      <c r="AF19" s="41"/>
    </row>
    <row r="20" spans="1:32" ht="213.75" outlineLevel="1" x14ac:dyDescent="0.2">
      <c r="A20" s="22" t="s">
        <v>64</v>
      </c>
      <c r="B20" s="85" t="s">
        <v>65</v>
      </c>
      <c r="C20" s="106" t="s">
        <v>91</v>
      </c>
      <c r="D20" s="98" t="s">
        <v>81</v>
      </c>
      <c r="E20" s="94" t="s">
        <v>83</v>
      </c>
      <c r="F20" s="76" t="s">
        <v>129</v>
      </c>
      <c r="G20" s="75"/>
      <c r="H20" s="82" t="s">
        <v>106</v>
      </c>
      <c r="I20" s="75" t="s">
        <v>92</v>
      </c>
      <c r="J20" s="20">
        <f>('[2]7.1'!$BK$34+'[2]7.1'!$CA$34)/1.18</f>
        <v>4.9406779661016955</v>
      </c>
      <c r="K20" s="20">
        <f>'[2]7.1'!$CI$34/1.18</f>
        <v>0.24533898305084745</v>
      </c>
      <c r="L20" s="83" t="s">
        <v>93</v>
      </c>
      <c r="M20" s="80" t="s">
        <v>108</v>
      </c>
      <c r="N20" s="80" t="s">
        <v>116</v>
      </c>
      <c r="O20" s="83" t="s">
        <v>93</v>
      </c>
      <c r="P20" s="87">
        <v>9.18</v>
      </c>
      <c r="Q20" s="87">
        <v>9.18</v>
      </c>
      <c r="R20" s="9" t="s">
        <v>86</v>
      </c>
      <c r="S20" s="76" t="s">
        <v>86</v>
      </c>
      <c r="T20" s="55" t="s">
        <v>86</v>
      </c>
      <c r="U20" s="25" t="s">
        <v>104</v>
      </c>
      <c r="V20" s="25" t="s">
        <v>104</v>
      </c>
      <c r="W20" s="25" t="s">
        <v>104</v>
      </c>
      <c r="X20" s="25" t="s">
        <v>104</v>
      </c>
      <c r="Y20" s="25" t="s">
        <v>104</v>
      </c>
      <c r="AF20" s="41"/>
    </row>
    <row r="21" spans="1:32" ht="45" x14ac:dyDescent="0.2">
      <c r="A21" s="12">
        <v>3</v>
      </c>
      <c r="B21" s="97" t="s">
        <v>29</v>
      </c>
      <c r="C21" s="25"/>
      <c r="D21" s="24"/>
      <c r="E21" s="17"/>
      <c r="F21" s="17"/>
      <c r="G21" s="17"/>
      <c r="H21" s="17"/>
      <c r="I21" s="17"/>
      <c r="J21" s="20"/>
      <c r="K21" s="20"/>
      <c r="L21" s="23"/>
      <c r="M21" s="48"/>
      <c r="N21" s="9"/>
      <c r="O21" s="9"/>
      <c r="P21" s="9"/>
      <c r="Q21" s="9"/>
      <c r="R21" s="9"/>
      <c r="S21" s="9"/>
      <c r="T21" s="68"/>
      <c r="U21" s="46"/>
      <c r="V21" s="6"/>
      <c r="W21" s="6"/>
      <c r="X21" s="6"/>
      <c r="Y21" s="6"/>
      <c r="AF21" s="41"/>
    </row>
    <row r="22" spans="1:32" x14ac:dyDescent="0.2">
      <c r="A22" s="128" t="s">
        <v>30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49"/>
      <c r="N22" s="27"/>
      <c r="O22" s="27"/>
      <c r="P22" s="27"/>
      <c r="Q22" s="27"/>
      <c r="R22" s="27"/>
      <c r="S22" s="27"/>
      <c r="T22" s="69"/>
      <c r="U22" s="49"/>
      <c r="V22" s="27"/>
      <c r="W22" s="27"/>
      <c r="X22" s="27"/>
      <c r="Y22" s="28"/>
      <c r="AF22" s="41"/>
    </row>
    <row r="23" spans="1:32" ht="22.5" x14ac:dyDescent="0.2">
      <c r="A23" s="7">
        <v>4</v>
      </c>
      <c r="B23" s="8" t="s">
        <v>31</v>
      </c>
      <c r="C23" s="78"/>
      <c r="D23" s="18"/>
      <c r="E23" s="18"/>
      <c r="F23" s="18"/>
      <c r="G23" s="18"/>
      <c r="H23" s="18"/>
      <c r="I23" s="18"/>
      <c r="J23" s="20"/>
      <c r="K23" s="20"/>
      <c r="L23" s="55"/>
      <c r="M23" s="48"/>
      <c r="N23" s="9"/>
      <c r="O23" s="9"/>
      <c r="P23" s="9"/>
      <c r="Q23" s="9"/>
      <c r="R23" s="9"/>
      <c r="S23" s="9"/>
      <c r="T23" s="68"/>
      <c r="U23" s="48"/>
      <c r="V23" s="9"/>
      <c r="W23" s="9"/>
      <c r="X23" s="9"/>
      <c r="Y23" s="9"/>
      <c r="AF23" s="41"/>
    </row>
    <row r="24" spans="1:32" ht="22.5" x14ac:dyDescent="0.2">
      <c r="A24" s="10">
        <v>5</v>
      </c>
      <c r="B24" s="11" t="s">
        <v>32</v>
      </c>
      <c r="C24" s="77" t="s">
        <v>86</v>
      </c>
      <c r="D24" s="21" t="s">
        <v>86</v>
      </c>
      <c r="E24" s="21" t="s">
        <v>86</v>
      </c>
      <c r="F24" s="21" t="s">
        <v>86</v>
      </c>
      <c r="G24" s="21" t="s">
        <v>86</v>
      </c>
      <c r="H24" s="21" t="s">
        <v>86</v>
      </c>
      <c r="I24" s="21" t="s">
        <v>86</v>
      </c>
      <c r="J24" s="20">
        <f>SUM(J25:J30)</f>
        <v>44.770632853241302</v>
      </c>
      <c r="K24" s="20">
        <v>0</v>
      </c>
      <c r="L24" s="39"/>
      <c r="M24" s="46"/>
      <c r="N24" s="6"/>
      <c r="O24" s="6"/>
      <c r="P24" s="6"/>
      <c r="Q24" s="6"/>
      <c r="R24" s="6"/>
      <c r="S24" s="6"/>
      <c r="T24" s="65"/>
      <c r="U24" s="46"/>
      <c r="V24" s="6"/>
      <c r="W24" s="6"/>
      <c r="X24" s="6"/>
      <c r="Y24" s="6"/>
      <c r="AF24" s="41"/>
    </row>
    <row r="25" spans="1:32" ht="246.75" customHeight="1" outlineLevel="1" x14ac:dyDescent="0.2">
      <c r="A25" s="22" t="s">
        <v>66</v>
      </c>
      <c r="B25" s="85" t="s">
        <v>67</v>
      </c>
      <c r="C25" s="106" t="s">
        <v>94</v>
      </c>
      <c r="D25" s="98" t="s">
        <v>81</v>
      </c>
      <c r="E25" s="94" t="s">
        <v>83</v>
      </c>
      <c r="F25" s="76" t="s">
        <v>83</v>
      </c>
      <c r="G25" s="21"/>
      <c r="H25" s="86" t="s">
        <v>107</v>
      </c>
      <c r="I25" s="76" t="s">
        <v>105</v>
      </c>
      <c r="J25" s="20">
        <v>0</v>
      </c>
      <c r="K25" s="20">
        <v>0</v>
      </c>
      <c r="L25" s="56"/>
      <c r="M25" s="50" t="s">
        <v>108</v>
      </c>
      <c r="N25" s="13" t="s">
        <v>116</v>
      </c>
      <c r="O25" s="13" t="s">
        <v>117</v>
      </c>
      <c r="P25" s="13">
        <v>45.97</v>
      </c>
      <c r="Q25" s="13">
        <v>49.08</v>
      </c>
      <c r="R25" s="13" t="s">
        <v>117</v>
      </c>
      <c r="S25" s="76" t="s">
        <v>86</v>
      </c>
      <c r="T25" s="55" t="s">
        <v>86</v>
      </c>
      <c r="U25" s="81" t="s">
        <v>104</v>
      </c>
      <c r="V25" s="81" t="s">
        <v>104</v>
      </c>
      <c r="W25" s="81" t="s">
        <v>104</v>
      </c>
      <c r="X25" s="81" t="s">
        <v>104</v>
      </c>
      <c r="Y25" s="81" t="s">
        <v>104</v>
      </c>
      <c r="AF25" s="41"/>
    </row>
    <row r="26" spans="1:32" ht="45" outlineLevel="1" x14ac:dyDescent="0.2">
      <c r="A26" s="22" t="s">
        <v>68</v>
      </c>
      <c r="B26" s="85" t="s">
        <v>70</v>
      </c>
      <c r="C26" s="106" t="s">
        <v>95</v>
      </c>
      <c r="D26" s="98" t="s">
        <v>81</v>
      </c>
      <c r="E26" s="94" t="s">
        <v>83</v>
      </c>
      <c r="F26" s="76" t="s">
        <v>82</v>
      </c>
      <c r="G26" s="21" t="s">
        <v>86</v>
      </c>
      <c r="H26" s="86" t="s">
        <v>107</v>
      </c>
      <c r="I26" s="76" t="s">
        <v>105</v>
      </c>
      <c r="J26" s="20">
        <v>0</v>
      </c>
      <c r="K26" s="20">
        <v>0</v>
      </c>
      <c r="L26" s="56"/>
      <c r="M26" s="92" t="s">
        <v>108</v>
      </c>
      <c r="N26" s="75" t="s">
        <v>116</v>
      </c>
      <c r="O26" s="13" t="s">
        <v>118</v>
      </c>
      <c r="P26" s="84">
        <v>11</v>
      </c>
      <c r="Q26" s="84">
        <v>63.07</v>
      </c>
      <c r="R26" s="13" t="s">
        <v>118</v>
      </c>
      <c r="S26" s="76" t="s">
        <v>86</v>
      </c>
      <c r="T26" s="55" t="s">
        <v>86</v>
      </c>
      <c r="U26" s="25" t="s">
        <v>104</v>
      </c>
      <c r="V26" s="25" t="s">
        <v>104</v>
      </c>
      <c r="W26" s="25" t="s">
        <v>104</v>
      </c>
      <c r="X26" s="25" t="s">
        <v>104</v>
      </c>
      <c r="Y26" s="25" t="s">
        <v>104</v>
      </c>
      <c r="AF26" s="41"/>
    </row>
    <row r="27" spans="1:32" ht="45" outlineLevel="1" x14ac:dyDescent="0.2">
      <c r="A27" s="22" t="s">
        <v>69</v>
      </c>
      <c r="B27" s="85" t="s">
        <v>71</v>
      </c>
      <c r="C27" s="106" t="s">
        <v>96</v>
      </c>
      <c r="D27" s="100" t="s">
        <v>81</v>
      </c>
      <c r="E27" s="94" t="s">
        <v>83</v>
      </c>
      <c r="F27" s="76" t="str">
        <f>E27</f>
        <v>Проект не начат</v>
      </c>
      <c r="G27" s="21" t="s">
        <v>86</v>
      </c>
      <c r="H27" s="86" t="s">
        <v>107</v>
      </c>
      <c r="I27" s="76" t="s">
        <v>105</v>
      </c>
      <c r="J27" s="20">
        <v>0</v>
      </c>
      <c r="K27" s="20">
        <v>0</v>
      </c>
      <c r="L27" s="56"/>
      <c r="M27" s="92" t="s">
        <v>111</v>
      </c>
      <c r="N27" s="92" t="s">
        <v>111</v>
      </c>
      <c r="O27" s="13" t="s">
        <v>118</v>
      </c>
      <c r="P27" s="84">
        <v>11</v>
      </c>
      <c r="Q27" s="84">
        <v>65.14</v>
      </c>
      <c r="R27" s="13" t="s">
        <v>118</v>
      </c>
      <c r="S27" s="76" t="s">
        <v>86</v>
      </c>
      <c r="T27" s="55" t="s">
        <v>86</v>
      </c>
      <c r="U27" s="25" t="s">
        <v>104</v>
      </c>
      <c r="V27" s="25" t="s">
        <v>104</v>
      </c>
      <c r="W27" s="25" t="s">
        <v>104</v>
      </c>
      <c r="X27" s="25" t="s">
        <v>104</v>
      </c>
      <c r="Y27" s="25" t="s">
        <v>104</v>
      </c>
      <c r="AF27" s="41"/>
    </row>
    <row r="28" spans="1:32" ht="90" outlineLevel="1" x14ac:dyDescent="0.2">
      <c r="A28" s="22" t="s">
        <v>72</v>
      </c>
      <c r="B28" s="85" t="s">
        <v>75</v>
      </c>
      <c r="C28" s="106" t="s">
        <v>97</v>
      </c>
      <c r="D28" s="100" t="s">
        <v>81</v>
      </c>
      <c r="E28" s="94" t="s">
        <v>83</v>
      </c>
      <c r="F28" s="76" t="s">
        <v>82</v>
      </c>
      <c r="G28" s="21" t="s">
        <v>86</v>
      </c>
      <c r="H28" s="91" t="s">
        <v>119</v>
      </c>
      <c r="I28" s="21" t="s">
        <v>92</v>
      </c>
      <c r="J28" s="20">
        <f>VLOOKUP(B28,'[1]1.3.'!$J$13:$HQ$71,158,0)</f>
        <v>44.770632853241302</v>
      </c>
      <c r="K28" s="20">
        <v>0</v>
      </c>
      <c r="L28" s="108" t="s">
        <v>127</v>
      </c>
      <c r="M28" s="92" t="s">
        <v>120</v>
      </c>
      <c r="N28" s="75" t="s">
        <v>121</v>
      </c>
      <c r="O28" s="83" t="s">
        <v>128</v>
      </c>
      <c r="P28" s="84">
        <v>44.77</v>
      </c>
      <c r="Q28" s="84">
        <v>44.77</v>
      </c>
      <c r="R28" s="83" t="s">
        <v>86</v>
      </c>
      <c r="S28" s="76" t="s">
        <v>86</v>
      </c>
      <c r="T28" s="55" t="s">
        <v>86</v>
      </c>
      <c r="U28" s="25" t="s">
        <v>104</v>
      </c>
      <c r="V28" s="25" t="s">
        <v>104</v>
      </c>
      <c r="W28" s="25" t="s">
        <v>104</v>
      </c>
      <c r="X28" s="25" t="s">
        <v>104</v>
      </c>
      <c r="Y28" s="25" t="s">
        <v>104</v>
      </c>
      <c r="AF28" s="41"/>
    </row>
    <row r="29" spans="1:32" ht="68.25" customHeight="1" outlineLevel="1" x14ac:dyDescent="0.2">
      <c r="A29" s="22" t="s">
        <v>73</v>
      </c>
      <c r="B29" s="85" t="s">
        <v>76</v>
      </c>
      <c r="C29" s="106" t="s">
        <v>98</v>
      </c>
      <c r="D29" s="100" t="s">
        <v>81</v>
      </c>
      <c r="E29" s="75" t="str">
        <f>F29</f>
        <v>Проект не начат</v>
      </c>
      <c r="F29" s="76" t="s">
        <v>83</v>
      </c>
      <c r="G29" s="75" t="s">
        <v>86</v>
      </c>
      <c r="H29" s="86" t="s">
        <v>107</v>
      </c>
      <c r="I29" s="76" t="s">
        <v>105</v>
      </c>
      <c r="J29" s="20">
        <v>0</v>
      </c>
      <c r="K29" s="20" t="s">
        <v>86</v>
      </c>
      <c r="L29" s="23" t="s">
        <v>86</v>
      </c>
      <c r="M29" s="92" t="s">
        <v>114</v>
      </c>
      <c r="N29" s="75" t="s">
        <v>114</v>
      </c>
      <c r="O29" s="13" t="s">
        <v>86</v>
      </c>
      <c r="P29" s="84">
        <v>6.27</v>
      </c>
      <c r="Q29" s="84">
        <v>6.27</v>
      </c>
      <c r="R29" s="13" t="s">
        <v>86</v>
      </c>
      <c r="S29" s="76" t="s">
        <v>86</v>
      </c>
      <c r="T29" s="55" t="s">
        <v>86</v>
      </c>
      <c r="U29" s="25" t="s">
        <v>104</v>
      </c>
      <c r="V29" s="25" t="s">
        <v>104</v>
      </c>
      <c r="W29" s="25" t="s">
        <v>104</v>
      </c>
      <c r="X29" s="25" t="s">
        <v>104</v>
      </c>
      <c r="Y29" s="25" t="s">
        <v>104</v>
      </c>
      <c r="AF29" s="41"/>
    </row>
    <row r="30" spans="1:32" ht="66.75" customHeight="1" outlineLevel="1" x14ac:dyDescent="0.2">
      <c r="A30" s="22" t="s">
        <v>74</v>
      </c>
      <c r="B30" s="85" t="s">
        <v>77</v>
      </c>
      <c r="C30" s="106" t="s">
        <v>99</v>
      </c>
      <c r="D30" s="101" t="s">
        <v>81</v>
      </c>
      <c r="E30" s="75" t="str">
        <f>F30</f>
        <v>Проект не начат</v>
      </c>
      <c r="F30" s="76" t="s">
        <v>83</v>
      </c>
      <c r="G30" s="75" t="s">
        <v>86</v>
      </c>
      <c r="H30" s="86" t="s">
        <v>107</v>
      </c>
      <c r="I30" s="76" t="s">
        <v>105</v>
      </c>
      <c r="J30" s="20">
        <v>0</v>
      </c>
      <c r="K30" s="20" t="s">
        <v>86</v>
      </c>
      <c r="L30" s="23" t="s">
        <v>86</v>
      </c>
      <c r="M30" s="92" t="s">
        <v>108</v>
      </c>
      <c r="N30" s="75" t="s">
        <v>108</v>
      </c>
      <c r="O30" s="13" t="s">
        <v>86</v>
      </c>
      <c r="P30" s="84">
        <v>19.079999999999998</v>
      </c>
      <c r="Q30" s="84">
        <v>19.079999999999998</v>
      </c>
      <c r="R30" s="13" t="s">
        <v>86</v>
      </c>
      <c r="S30" s="76" t="s">
        <v>86</v>
      </c>
      <c r="T30" s="55" t="s">
        <v>86</v>
      </c>
      <c r="U30" s="25" t="s">
        <v>104</v>
      </c>
      <c r="V30" s="25" t="s">
        <v>104</v>
      </c>
      <c r="W30" s="25" t="s">
        <v>104</v>
      </c>
      <c r="X30" s="25" t="s">
        <v>104</v>
      </c>
      <c r="Y30" s="25" t="s">
        <v>104</v>
      </c>
      <c r="AF30" s="41"/>
    </row>
    <row r="31" spans="1:32" ht="33.75" x14ac:dyDescent="0.2">
      <c r="A31" s="12">
        <v>6</v>
      </c>
      <c r="B31" s="16" t="s">
        <v>33</v>
      </c>
      <c r="C31" s="25"/>
      <c r="D31" s="102"/>
      <c r="E31" s="25"/>
      <c r="F31" s="25"/>
      <c r="G31" s="25"/>
      <c r="H31" s="86" t="s">
        <v>107</v>
      </c>
      <c r="I31" s="72" t="s">
        <v>105</v>
      </c>
      <c r="J31" s="20">
        <f>J32</f>
        <v>11.78</v>
      </c>
      <c r="K31" s="20">
        <v>0</v>
      </c>
      <c r="L31" s="57" t="s">
        <v>86</v>
      </c>
      <c r="M31" s="92"/>
      <c r="N31" s="75"/>
      <c r="O31" s="13"/>
      <c r="P31" s="93">
        <f>P32</f>
        <v>11.78</v>
      </c>
      <c r="Q31" s="93">
        <f>Q32</f>
        <v>11.78</v>
      </c>
      <c r="R31" s="13"/>
      <c r="S31" s="13"/>
      <c r="T31" s="70"/>
      <c r="U31" s="92"/>
      <c r="V31" s="75"/>
      <c r="W31" s="75"/>
      <c r="X31" s="75"/>
      <c r="Y31" s="75"/>
      <c r="AF31" s="41"/>
    </row>
    <row r="32" spans="1:32" ht="90" outlineLevel="1" x14ac:dyDescent="0.2">
      <c r="A32" s="22" t="s">
        <v>78</v>
      </c>
      <c r="B32" s="85" t="s">
        <v>79</v>
      </c>
      <c r="C32" s="106" t="s">
        <v>100</v>
      </c>
      <c r="D32" s="102" t="s">
        <v>81</v>
      </c>
      <c r="E32" s="25" t="str">
        <f>E30</f>
        <v>Проект не начат</v>
      </c>
      <c r="F32" s="76" t="s">
        <v>82</v>
      </c>
      <c r="G32" s="25" t="s">
        <v>86</v>
      </c>
      <c r="H32" s="90" t="s">
        <v>122</v>
      </c>
      <c r="I32" s="25" t="s">
        <v>92</v>
      </c>
      <c r="J32" s="20">
        <f>VLOOKUP(B32,'[1]1.3.'!$J$13:$HQ$71,158,0)</f>
        <v>11.78</v>
      </c>
      <c r="K32" s="20">
        <v>0</v>
      </c>
      <c r="L32" s="108" t="s">
        <v>127</v>
      </c>
      <c r="M32" s="92" t="s">
        <v>120</v>
      </c>
      <c r="N32" s="75" t="s">
        <v>121</v>
      </c>
      <c r="O32" s="83" t="s">
        <v>128</v>
      </c>
      <c r="P32" s="84">
        <v>11.78</v>
      </c>
      <c r="Q32" s="84">
        <v>11.78</v>
      </c>
      <c r="R32" s="13" t="s">
        <v>86</v>
      </c>
      <c r="S32" s="76" t="s">
        <v>86</v>
      </c>
      <c r="T32" s="55" t="s">
        <v>86</v>
      </c>
      <c r="U32" s="25" t="s">
        <v>104</v>
      </c>
      <c r="V32" s="25" t="s">
        <v>104</v>
      </c>
      <c r="W32" s="25" t="s">
        <v>104</v>
      </c>
      <c r="X32" s="25" t="s">
        <v>104</v>
      </c>
      <c r="Y32" s="25" t="s">
        <v>104</v>
      </c>
      <c r="AF32" s="41"/>
    </row>
    <row r="33" spans="1:32" x14ac:dyDescent="0.2">
      <c r="A33" s="128" t="s">
        <v>34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49"/>
      <c r="N33" s="27"/>
      <c r="O33" s="27"/>
      <c r="P33" s="27"/>
      <c r="Q33" s="27"/>
      <c r="R33" s="27"/>
      <c r="S33" s="27"/>
      <c r="T33" s="69"/>
      <c r="U33" s="49"/>
      <c r="V33" s="27"/>
      <c r="W33" s="27"/>
      <c r="X33" s="27"/>
      <c r="Y33" s="28"/>
      <c r="AF33" s="41"/>
    </row>
    <row r="34" spans="1:32" ht="22.5" x14ac:dyDescent="0.2">
      <c r="A34" s="7">
        <v>7</v>
      </c>
      <c r="B34" s="8" t="s">
        <v>35</v>
      </c>
      <c r="C34" s="78" t="s">
        <v>86</v>
      </c>
      <c r="D34" s="18" t="s">
        <v>86</v>
      </c>
      <c r="E34" s="18" t="s">
        <v>86</v>
      </c>
      <c r="F34" s="18" t="s">
        <v>86</v>
      </c>
      <c r="G34" s="18" t="s">
        <v>86</v>
      </c>
      <c r="H34" s="18" t="s">
        <v>86</v>
      </c>
      <c r="I34" s="18" t="s">
        <v>86</v>
      </c>
      <c r="J34" s="20">
        <v>0</v>
      </c>
      <c r="K34" s="20">
        <v>0</v>
      </c>
      <c r="L34" s="55"/>
      <c r="M34" s="48"/>
      <c r="N34" s="9"/>
      <c r="O34" s="9"/>
      <c r="P34" s="9"/>
      <c r="Q34" s="9"/>
      <c r="R34" s="9"/>
      <c r="S34" s="9"/>
      <c r="T34" s="68"/>
      <c r="U34" s="48"/>
      <c r="V34" s="9"/>
      <c r="W34" s="9"/>
      <c r="X34" s="9"/>
      <c r="Y34" s="9"/>
      <c r="AF34" s="41"/>
    </row>
    <row r="35" spans="1:32" x14ac:dyDescent="0.2">
      <c r="A35" s="10">
        <v>8</v>
      </c>
      <c r="B35" s="11" t="s">
        <v>36</v>
      </c>
      <c r="C35" s="78" t="s">
        <v>86</v>
      </c>
      <c r="D35" s="18" t="s">
        <v>86</v>
      </c>
      <c r="E35" s="18" t="s">
        <v>86</v>
      </c>
      <c r="F35" s="18" t="s">
        <v>86</v>
      </c>
      <c r="G35" s="18" t="s">
        <v>86</v>
      </c>
      <c r="H35" s="18" t="s">
        <v>86</v>
      </c>
      <c r="I35" s="18" t="s">
        <v>86</v>
      </c>
      <c r="J35" s="20">
        <v>0</v>
      </c>
      <c r="K35" s="20">
        <v>0</v>
      </c>
      <c r="L35" s="55"/>
      <c r="M35" s="46"/>
      <c r="N35" s="6"/>
      <c r="O35" s="6"/>
      <c r="P35" s="6"/>
      <c r="Q35" s="6"/>
      <c r="R35" s="6"/>
      <c r="S35" s="6"/>
      <c r="T35" s="65"/>
      <c r="U35" s="46"/>
      <c r="V35" s="6"/>
      <c r="W35" s="6"/>
      <c r="X35" s="6"/>
      <c r="Y35" s="6"/>
      <c r="AF35" s="41"/>
    </row>
    <row r="36" spans="1:32" ht="22.5" x14ac:dyDescent="0.2">
      <c r="A36" s="12">
        <v>9</v>
      </c>
      <c r="B36" s="14" t="s">
        <v>37</v>
      </c>
      <c r="C36" s="78" t="s">
        <v>86</v>
      </c>
      <c r="D36" s="18" t="s">
        <v>86</v>
      </c>
      <c r="E36" s="18" t="s">
        <v>86</v>
      </c>
      <c r="F36" s="18" t="s">
        <v>86</v>
      </c>
      <c r="G36" s="18" t="s">
        <v>86</v>
      </c>
      <c r="H36" s="18" t="s">
        <v>86</v>
      </c>
      <c r="I36" s="18" t="s">
        <v>86</v>
      </c>
      <c r="J36" s="20">
        <v>0</v>
      </c>
      <c r="K36" s="20">
        <v>0</v>
      </c>
      <c r="L36" s="55"/>
      <c r="M36" s="50"/>
      <c r="N36" s="13"/>
      <c r="O36" s="13"/>
      <c r="P36" s="13"/>
      <c r="Q36" s="13"/>
      <c r="R36" s="13"/>
      <c r="S36" s="13"/>
      <c r="T36" s="70"/>
      <c r="U36" s="50"/>
      <c r="V36" s="13"/>
      <c r="W36" s="13"/>
      <c r="X36" s="13"/>
      <c r="Y36" s="13"/>
      <c r="AF36" s="41"/>
    </row>
    <row r="37" spans="1:32" x14ac:dyDescent="0.2">
      <c r="A37" s="128" t="s">
        <v>38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49"/>
      <c r="N37" s="27"/>
      <c r="O37" s="27"/>
      <c r="P37" s="27"/>
      <c r="Q37" s="27"/>
      <c r="R37" s="27"/>
      <c r="S37" s="27"/>
      <c r="T37" s="69"/>
      <c r="U37" s="49"/>
      <c r="V37" s="27"/>
      <c r="W37" s="27"/>
      <c r="X37" s="27"/>
      <c r="Y37" s="28"/>
      <c r="AF37" s="41"/>
    </row>
    <row r="38" spans="1:32" ht="22.5" x14ac:dyDescent="0.2">
      <c r="A38" s="7">
        <v>10</v>
      </c>
      <c r="B38" s="8" t="s">
        <v>39</v>
      </c>
      <c r="C38" s="78" t="s">
        <v>86</v>
      </c>
      <c r="D38" s="18" t="s">
        <v>86</v>
      </c>
      <c r="E38" s="18" t="s">
        <v>86</v>
      </c>
      <c r="F38" s="18" t="s">
        <v>86</v>
      </c>
      <c r="G38" s="18" t="s">
        <v>86</v>
      </c>
      <c r="H38" s="18" t="s">
        <v>86</v>
      </c>
      <c r="I38" s="18" t="s">
        <v>86</v>
      </c>
      <c r="J38" s="20">
        <v>0</v>
      </c>
      <c r="K38" s="20">
        <v>0</v>
      </c>
      <c r="L38" s="55"/>
      <c r="M38" s="48"/>
      <c r="N38" s="9"/>
      <c r="O38" s="9"/>
      <c r="P38" s="9"/>
      <c r="Q38" s="9"/>
      <c r="R38" s="9"/>
      <c r="S38" s="9"/>
      <c r="T38" s="68"/>
      <c r="U38" s="48"/>
      <c r="V38" s="9"/>
      <c r="W38" s="9"/>
      <c r="X38" s="9"/>
      <c r="Y38" s="9"/>
      <c r="AF38" s="41"/>
    </row>
    <row r="39" spans="1:32" ht="23.25" thickBot="1" x14ac:dyDescent="0.25">
      <c r="A39" s="10">
        <v>11</v>
      </c>
      <c r="B39" s="11" t="s">
        <v>40</v>
      </c>
      <c r="C39" s="78" t="s">
        <v>86</v>
      </c>
      <c r="D39" s="18" t="s">
        <v>86</v>
      </c>
      <c r="E39" s="18" t="s">
        <v>86</v>
      </c>
      <c r="F39" s="18" t="s">
        <v>86</v>
      </c>
      <c r="G39" s="18" t="s">
        <v>86</v>
      </c>
      <c r="H39" s="18" t="s">
        <v>86</v>
      </c>
      <c r="I39" s="18" t="s">
        <v>86</v>
      </c>
      <c r="J39" s="20">
        <v>0</v>
      </c>
      <c r="K39" s="20">
        <v>0</v>
      </c>
      <c r="L39" s="55"/>
      <c r="M39" s="51"/>
      <c r="N39" s="52"/>
      <c r="O39" s="52"/>
      <c r="P39" s="52"/>
      <c r="Q39" s="52"/>
      <c r="R39" s="52"/>
      <c r="S39" s="52"/>
      <c r="T39" s="71"/>
      <c r="U39" s="51"/>
      <c r="V39" s="52"/>
      <c r="W39" s="52"/>
      <c r="X39" s="52"/>
      <c r="Y39" s="52"/>
      <c r="Z39" s="53"/>
      <c r="AA39" s="53"/>
      <c r="AB39" s="53"/>
      <c r="AC39" s="53"/>
      <c r="AD39" s="53"/>
      <c r="AE39" s="53"/>
      <c r="AF39" s="54"/>
    </row>
    <row r="43" spans="1:32" x14ac:dyDescent="0.2">
      <c r="G43" s="2" t="s">
        <v>102</v>
      </c>
    </row>
    <row r="46" spans="1:32" ht="11.25" customHeight="1" x14ac:dyDescent="0.2"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</row>
    <row r="56" spans="4:26" x14ac:dyDescent="0.2"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</row>
  </sheetData>
  <mergeCells count="34">
    <mergeCell ref="Y8:Y9"/>
    <mergeCell ref="M7:O7"/>
    <mergeCell ref="P7:R7"/>
    <mergeCell ref="S7:T7"/>
    <mergeCell ref="O8:O9"/>
    <mergeCell ref="R8:R9"/>
    <mergeCell ref="S8:S9"/>
    <mergeCell ref="T8:T9"/>
    <mergeCell ref="A1:L1"/>
    <mergeCell ref="A2:L2"/>
    <mergeCell ref="A3:L3"/>
    <mergeCell ref="A4:L4"/>
    <mergeCell ref="A7:A9"/>
    <mergeCell ref="B7:B9"/>
    <mergeCell ref="C7:C9"/>
    <mergeCell ref="D7:D9"/>
    <mergeCell ref="E7:G7"/>
    <mergeCell ref="H7:I7"/>
    <mergeCell ref="J7:L7"/>
    <mergeCell ref="E8:E9"/>
    <mergeCell ref="F8:F9"/>
    <mergeCell ref="G8:G9"/>
    <mergeCell ref="H8:H9"/>
    <mergeCell ref="I8:I9"/>
    <mergeCell ref="L8:L9"/>
    <mergeCell ref="A11:B11"/>
    <mergeCell ref="A12:L12"/>
    <mergeCell ref="A22:L22"/>
    <mergeCell ref="A33:L33"/>
    <mergeCell ref="A37:L37"/>
    <mergeCell ref="U1:AB1"/>
    <mergeCell ref="U2:AB2"/>
    <mergeCell ref="U3:AF3"/>
    <mergeCell ref="U4:AB4"/>
  </mergeCells>
  <pageMargins left="0.7" right="0.7" top="0.75" bottom="0.75" header="0.3" footer="0.3"/>
  <pageSetup paperSize="9" scale="16" orientation="portrait" verticalDpi="0" r:id="rId1"/>
  <rowBreaks count="1" manualBreakCount="1">
    <brk id="21" max="16383" man="1"/>
  </rowBreaks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+B7cYl3rO0qIJKJ8EeCSX3+RG+SJFFdV5mg08jtKZyM=</DigestValue>
    </Reference>
    <Reference URI="#idOfficeObject" Type="http://www.w3.org/2000/09/xmldsig#Object">
      <DigestMethod Algorithm="urn:ietf:params:xml:ns:cpxmlsec:algorithms:gostr3411"/>
      <DigestValue>zbFBzv3bOghBNxxSBbuKJTdZKKhlsXDK3n6VbX5GLdA=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ChRiZCMx0BPwR0dZiPiYqjH/zeqPz7arr6/WMnBgtfU=</DigestValue>
    </Reference>
  </SignedInfo>
  <SignatureValue>IVz3nan/9PjTRfvsajX4w8ci+siOmqDTiveUiCAfrPsKOeVIqzaEqHbHS6sx3qyG
tBLkTpV2awU4QVZUnKaByA==</SignatureValue>
  <KeyInfo>
    <X509Data>
      <X509Certificate>MIINzTCCDXygAwIBAgIQb5C46fJCNIjmESLXH0abBjAIBgYqhQMCAgMwggFiMSIw
IAYJKoZIhvcNAQkBFhNjYV90ZW5zb3JAdGVuc29yLnJ1MRgwFgYFKoUDZAESDTEw
Mjc2MDA3ODc5OTQxGjAYBggqhQMDgQMBARIMMDA3NjA1MDE2MDMwMQswCQYDVQQG
EwJSVTExMC8GA1UECAwoNzYg0K/RgNC+0YHQu9Cw0LLRgdC60LDRjyDQvtCx0LvQ
sNGB0YLRjDEbMBkGA1UEBwwS0K/RgNC+0YHQu9Cw0LLQu9GMMTQwMgYDVQQJDCvQ
nNC+0YHQutC+0LLRgdC60LjQuSDQv9GA0L7RgdC/0LXQutGCINC0LjEyMTAwLgYD
VQQLDCfQo9C00L7RgdGC0L7QstC10YDRj9GO0YnQuNC5INGG0LXQvdGC0YAxLTAr
BgNVBAoMJNCe0J7QniDQmtC+0LzQv9Cw0L3QuNGPINCi0LXQvdC30L7RgDESMBAG
A1UEAwwJVEVOU09SQ0E1MB4XDTE3MDExMDEwMzYyM1oXDTE4MDExMDEwNDYyM1ow
ggIkMScwJQYDVQQJDB7Rg9C7LtCg0L7RgdGB0LjQudGB0LrQsNGPLCAyNjAxMTAv
BgNVBAgMKDc0INCn0LXQu9GP0LHQuNC90YHQutCw0Y8g0L7QsdC70LDRgdGC0Ywx
HjAcBgNVBAcMFdCzLtCn0LXQu9GP0LHQuNC90YHQujELMAkGA1UEBhMCUlUxKjAo
BgNVBCoMIdCQ0L3QtNGA0LXQuSDQktCw0YHQuNC70YzQtdCy0LjRhzEZMBcGA1UE
BAwQ0JrRgNCw0YHQuNC60L7QsjEwMC4GA1UEAwwn0J/QkNCeICLQp9CV0JvQr9CR
0K3QndCV0KDQk9Ce0KHQkdCr0KIiMTAwLgYDVQQMDCfQk9CV0J3QldCg0JDQm9Cs
0J3Qq9CZINCU0JjQoNCV0JrQotCe0KAxCjAIBgNVBAsMATAxMDAuBgNVBAoMJ9Cf
0JDQniAi0KfQldCb0K/QkdCt0J3QldCg0JPQntCh0JHQq9CiIjE+MDwGCSqGSIb3
DQEJAgwvSU5OPTc0NTEyMTMzMTgvS1BQPTc0NTEwMTAwMS9PR1JOPTEwNTc0MjM1
MDU3MzIxIjAgBgkqhkiG9w0BCQEWE04uT3N0YXBlbmtvQGVzYnQucnUxGjAYBggq
hQMDgQMBARIMMDA3NDUxMjEzMzE4MRYwFAYFKoUDZAMSCzAwNjQ1MjM4MjI1MRgw
FgYFKoUDZAESDTEwNTc0MjM1MDU3MzIwYzAcBgYqhQMCAhMwEgYHKoUDAgIkAAYH
KoUDAgIeAQNDAARAl/7+YFD7bCJ9GxWu+IID0qlU2roGTsndJLLqBqnMDM9u/lMf
cI58Mqcm20NQgcxI0QSnUg1O7ERcCDHDiVjsCaOCCUQwgglAMA4GA1UdDwEB/wQE
AwIE8DCB9wYDVR0lBIHvMIHsBgcqhQMCAiIZBgcqhQMCAiIaBgcqhQMCAiIGBgYq
hQMCFwMGCCqFAwJAAQEBBggqhQMDgR0CDQYIKoUDAykBAwQGCCqFAwM6AgECBgkq
hQMDOgIBCAwGCSqFAwM/AQECBAYGKoUDA1kYBgYqhQMDXQ8GByqFAwUDEgEGByqF
AwUDEgIGByqFAwUDKAEGByqFAwUDMAEGByqFAwYlAQEGBiqFAwYoAQYIKoUDBikB
AQEGCCqFAwYqBQUFBggqhQMGLAEBAQYIKoUDBi0BAQEGCCqFAwcCFQECBggrBgEF
BQcDAgYIKwYBBQUHAwQwHQYDVR0gBBYwFDAIBgYqhQNkcQEwCAYGKoUDZHECMCEG
BSqFA2RvBBgMFtCa0YDQuNC/0YLQvtCf0YDQviBDU1AwggFcBgNVHSMEggFTMIIB
T4AUNpAXCJSsg9sxhXom+rWm6ncKwPGhggEppIIBJTCCASExGjAYBggqhQMDgQMB
ARIMMDA3NzEwNDc0Mzc1MRgwFgYFKoUDZAESDTEwNDc3MDIwMjY3MDExHjAcBgkq
hkiG9w0BCQEWD2RpdEBtaW5zdnlhei5ydTE8MDoGA1UECQwzMTI1Mzc1INCzLiDQ
nNC+0YHQutCy0LAg0YPQuy4g0KLQstC10YDRgdC60LDRjyDQtC43MSwwKgYDVQQK
DCPQnNC40L3QutC+0LzRgdCy0Y/Qt9GMINCg0L7RgdGB0LjQuDEVMBMGA1UEBwwM
0JzQvtGB0LrQstCwMRwwGgYDVQQIDBM3NyDQsy4g0JzQvtGB0LrQstCwMQswCQYD
VQQGEwJSVTEbMBkGA1UEAwwS0KPQpiAxINCY0KEg0JPQo9Cmggp0JSRVAAMAAAfp
MB0GA1UdDgQWBBTaA5tRsU/bibzVcN/zvvZjrGNcOTArBgNVHRAEJDAigA8yMDE3
MDExMDEwMzYyM1qBDzIwMTgwMTEwMTAzNjIzWjCCASkGBSqFA2RwBIIBHjCCARoM
IdCf0JDQmtCcICLQmtGA0LjQv9GC0L7Qn9GA0L4gSFNNIgxTItCj0LTQvtGB0YLQ
vtCy0LXRgNGP0Y7RidC40Lkg0YbQtdC90YLRgCAi0JrRgNC40L/RgtC+0J/RgNC+
INCj0KYiINCy0LXRgNGB0LjQuCAyLjAMT9Ch0LXRgNGC0LjRhNC40LrQsNGCINGB
0L7QvtGC0LLQtdGC0YHRgtCy0LjRjyDihJYg0KHQpC8xMjQtMjM0NCDQvtGCIDE1
LjAzLjIwMTQMT9Ch0LXRgNGC0LjRhNC40LrQsNGCINGB0L7QvtGC0LLQtdGC0YHR
gtCy0LjRjyDihJYg0KHQpC8xMjgtMjk4MyDQvtGCIDE4LjExLjIwMTYwggJaBgcq
hQMCAjECBIICTTCCAkkwggI3FhJodHRwczovL3NiaXMucnUvY3AMggIb0JjQvdGE
0L7RgNC80LDRhtC40L7QvdC90YvQtSDRgdC40YHRgtC10LzRiywg0L/RgNCw0LLQ
vtC+0LHQu9Cw0LTQsNGC0LXQu9C10Lwg0LjQu9C4INC+0LHQu9Cw0LTQsNGC0LXQ
u9C10Lwg0L/RgNCw0LIg0L3QsCDQt9Cw0LrQvtC90L3Ri9GFINC+0YHQvdC+0LLQ
sNC90LjRj9GFINC60L7RgtC+0YDRi9GFINGP0LLQu9GP0LXRgtGB0Y8g0J7QntCe
ICLQmtC+0LzQv9Cw0L3QuNGPICLQotC10L3Qt9C+0YAiLCDQsCDRgtCw0LrQttC1
INCyINC40L3RhNC+0YDQvNCw0YbQuNC+0L3QvdGL0YUg0YHQuNGB0YLQtdC80LDR
hSwg0YPRh9Cw0YHRgtC40LUg0LIg0LrQvtGC0L7RgNGL0YUg0L/RgNC+0LjRgdGF
0L7QtNC40YIg0L/RgNC4INC40YHQv9C+0LvRjNC30L7QstCw0L3QuNC4INGB0LXR
gNGC0LjRhNC40LrQsNGC0L7QsiDQv9GA0L7QstC10YDQutC4INC60LvRjtGH0LXQ
uSDRjdC70LXQutGC0YDQvtC90L3QvtC5INC/0L7QtNC/0LjRgdC4LCDQstGL0L/R
g9GJ0LXQvdC90YvRhSDQntCe0J4gItCa0L7QvNC/0LDQvdC40Y8gItCi0LXQvdC3
0L7RgCIDAgXgBAxDFq85i9j40SQccGMwggEaBgNVHR8EggERMIIBDTAnoCWgI4Yh
aHR0cDovL3RlbnNvci5ydS9jYS90ZW5zb3JjYTUuY3JsMD6gPKA6hjhodHRwOi8v
dGF4NC50ZW5zb3IucnUvdGVuc29yY2E1L2NlcnRlbnJvbGwvdGVuc29yY2E1LmNy
bDA0oDKgMIYuaHR0cDovL2NybC50ZW5zb3IucnUvdGF4NC9jYS9jcmwvdGVuc29y
Y2E1LmNybDA1oDOgMYYvaHR0cDovL2NybDIudGVuc29yLnJ1L3RheDQvY2EvY3Js
L3RlbnNvcmNhNS5jcmwwNaAzoDGGL2h0dHA6Ly9jcmwzLnRlbnNvci5ydS90YXg0
L2NhL2NybC90ZW5zb3JjYTUuY3JsMIIBmwYIKwYBBQUHAQEEggGNMIIBiTA5Bggr
BgEFBQcwAYYtaHR0cDovL3RheDQudGVuc29yLnJ1L29jc3AtdGVuc29yY2E1L29j
c3Auc3JmMEQGCCsGAQUFBzAChjhodHRwOi8vdGF4NC50ZW5zb3IucnUvdGVuc29y
Y2E1L2NlcnRlbnJvbGwvdGVuc29yY2E1LmNydDAtBggrBgEFBQcwAoYhaHR0cDov
L3RlbnNvci5ydS9jYS90ZW5zb3JjYTUuY3J0MDYGCCsGAQUFBzAChipodHRwOi8v
Y3JsLnRlbnNvci5ydS90YXg0L2NhL3RlbnNvcmNhNS5jcnQwNwYIKwYBBQUHMAKG
K2h0dHA6Ly9jcmwyLnRlbnNvci5ydS90YXg0L2NhL3RlbnNvcmNhNS5jcnQwNwYI
KwYBBQUHMAKGK2h0dHA6Ly9jcmwzLnRlbnNvci5ydS90YXg0L2NhL3RlbnNvcmNh
NS5jcnQwLQYIKwYBBQUHMAKGIWh0dHA6Ly90YXg0LnRlbnNvci5ydS90c3AvdHNw
LnNyZjAIBgYqhQMCAgMDQQDDoV/RPZb3I3nC5Y8tEFtQi/FC5C8f52NWiCpW7pFk
dEg2hOc7eQeRZyZZ4oqXrVzryYGV2M01j9UWWuHzRvFY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++2X7aVgdhT4TuuMiVFB8FqiWts=</DigestValue>
      </Reference>
      <Reference URI="/xl/calcChain.xml?ContentType=application/vnd.openxmlformats-officedocument.spreadsheetml.calcChain+xml">
        <DigestMethod Algorithm="http://www.w3.org/2000/09/xmldsig#sha1"/>
        <DigestValue>eeaVNSElslXLOWvt101pnqLyd04=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fSUU7JKFp2N7gB+fXdaZEQ1IuMA=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lWMi2MHR9SC4Ex49L3ty3yJVL9w=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2+8UgB7R4MlYsKhQwPY8pJSTrOQ=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qHf5U6Wx8os0266Gjfkidm7YQaY=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9yMNUlIqoYrY+kmnDv3qwKKfHvI=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GZ4hWqnK+g7nWGcIf+On79Y5Dcg=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BMaITsJtL/IC05tQVQ6eU1tHwJU=</DigestValue>
      </Reference>
      <Reference URI="/xl/sharedStrings.xml?ContentType=application/vnd.openxmlformats-officedocument.spreadsheetml.sharedStrings+xml">
        <DigestMethod Algorithm="http://www.w3.org/2000/09/xmldsig#sha1"/>
        <DigestValue>6kpwAIVG1uf18bvWLC3aW4V3dXQ=</DigestValue>
      </Reference>
      <Reference URI="/xl/styles.xml?ContentType=application/vnd.openxmlformats-officedocument.spreadsheetml.styles+xml">
        <DigestMethod Algorithm="http://www.w3.org/2000/09/xmldsig#sha1"/>
        <DigestValue>iheki5nVk+EG+Uom7fE/KuMQSrI=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B2O4qE1whjiDmsTzvx+KIGw/Eac=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F6B9AfmS3JuBzLlcjghvahtelQc=</DigestValue>
      </Reference>
    </Manifest>
    <SignatureProperties>
      <SignatureProperty Id="idSignatureTime" Target="#idPackageSignature">
        <mdssi:SignatureTime>
          <mdssi:Format>YYYY-MM-DDThh:mm:ssTZD</mdssi:Format>
          <mdssi:Value>2017-08-03T07:37:48Z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Удостоверение</SignatureComments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2017-08-03T07:37:48Z</xd:SigningTime>
          <xd:SigningCertificate>
            <xd:Cert>
              <xd:CertDigest>
                <DigestMethod Algorithm="http://www.w3.org/2000/09/xmldsig#sha1"/>
                <DigestValue>hSxDqtcWOdNoq4E7In9w794d3MU=</DigestValue>
              </xd:CertDigest>
              <xd:IssuerSerial>
                <X509IssuerName>CN=TENSORCA5, O=ООО Компания Тензор, OU=Удостоверяющий центр, STREET=Московский проспект д.12, L=Ярославль, S=76 Ярославская область, C=RU, ИНН=007605016030, ОГРН=1027600787994, E=ca_tensor@tensor.ru</X509IssuerName>
                <X509SerialNumber>148295748778259024371032086166146292486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xWWhaXeN3hEgTS575iBUsAIb/A8NrhLhBNTDtY3YYwc=</DigestValue>
    </Reference>
    <Reference URI="#idOfficeObject" Type="http://www.w3.org/2000/09/xmldsig#Object">
      <DigestMethod Algorithm="urn:ietf:params:xml:ns:cpxmlsec:algorithms:gostr3411"/>
      <DigestValue>zbFBzv3bOghBNxxSBbuKJTdZKKhlsXDK3n6VbX5GLdA=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e0Z2EvTfUSUzvpx41Cp4gdXCmn1RdLCEp8FuwpF2Vqo=</DigestValue>
    </Reference>
  </SignedInfo>
  <SignatureValue>j7s9Rlw52RRyKKI1P7Z/1g97VmRlJev9D3Goyw6W7VklaCsGbL82GQScguXmwbig
5Ct9sc16PnpBLWYBjm0DEQ==</SignatureValue>
  <KeyInfo>
    <X509Data>
      <X509Certificate>MIINzTCCDXygAwIBAgIQb5C46fJCNIjmESLXH0abBjAIBgYqhQMCAgMwggFiMSIw
IAYJKoZIhvcNAQkBFhNjYV90ZW5zb3JAdGVuc29yLnJ1MRgwFgYFKoUDZAESDTEw
Mjc2MDA3ODc5OTQxGjAYBggqhQMDgQMBARIMMDA3NjA1MDE2MDMwMQswCQYDVQQG
EwJSVTExMC8GA1UECAwoNzYg0K/RgNC+0YHQu9Cw0LLRgdC60LDRjyDQvtCx0LvQ
sNGB0YLRjDEbMBkGA1UEBwwS0K/RgNC+0YHQu9Cw0LLQu9GMMTQwMgYDVQQJDCvQ
nNC+0YHQutC+0LLRgdC60LjQuSDQv9GA0L7RgdC/0LXQutGCINC0LjEyMTAwLgYD
VQQLDCfQo9C00L7RgdGC0L7QstC10YDRj9GO0YnQuNC5INGG0LXQvdGC0YAxLTAr
BgNVBAoMJNCe0J7QniDQmtC+0LzQv9Cw0L3QuNGPINCi0LXQvdC30L7RgDESMBAG
A1UEAwwJVEVOU09SQ0E1MB4XDTE3MDExMDEwMzYyM1oXDTE4MDExMDEwNDYyM1ow
ggIkMScwJQYDVQQJDB7Rg9C7LtCg0L7RgdGB0LjQudGB0LrQsNGPLCAyNjAxMTAv
BgNVBAgMKDc0INCn0LXQu9GP0LHQuNC90YHQutCw0Y8g0L7QsdC70LDRgdGC0Ywx
HjAcBgNVBAcMFdCzLtCn0LXQu9GP0LHQuNC90YHQujELMAkGA1UEBhMCUlUxKjAo
BgNVBCoMIdCQ0L3QtNGA0LXQuSDQktCw0YHQuNC70YzQtdCy0LjRhzEZMBcGA1UE
BAwQ0JrRgNCw0YHQuNC60L7QsjEwMC4GA1UEAwwn0J/QkNCeICLQp9CV0JvQr9CR
0K3QndCV0KDQk9Ce0KHQkdCr0KIiMTAwLgYDVQQMDCfQk9CV0J3QldCg0JDQm9Cs
0J3Qq9CZINCU0JjQoNCV0JrQotCe0KAxCjAIBgNVBAsMATAxMDAuBgNVBAoMJ9Cf
0JDQniAi0KfQldCb0K/QkdCt0J3QldCg0JPQntCh0JHQq9CiIjE+MDwGCSqGSIb3
DQEJAgwvSU5OPTc0NTEyMTMzMTgvS1BQPTc0NTEwMTAwMS9PR1JOPTEwNTc0MjM1
MDU3MzIxIjAgBgkqhkiG9w0BCQEWE04uT3N0YXBlbmtvQGVzYnQucnUxGjAYBggq
hQMDgQMBARIMMDA3NDUxMjEzMzE4MRYwFAYFKoUDZAMSCzAwNjQ1MjM4MjI1MRgw
FgYFKoUDZAESDTEwNTc0MjM1MDU3MzIwYzAcBgYqhQMCAhMwEgYHKoUDAgIkAAYH
KoUDAgIeAQNDAARAl/7+YFD7bCJ9GxWu+IID0qlU2roGTsndJLLqBqnMDM9u/lMf
cI58Mqcm20NQgcxI0QSnUg1O7ERcCDHDiVjsCaOCCUQwgglAMA4GA1UdDwEB/wQE
AwIE8DCB9wYDVR0lBIHvMIHsBgcqhQMCAiIZBgcqhQMCAiIaBgcqhQMCAiIGBgYq
hQMCFwMGCCqFAwJAAQEBBggqhQMDgR0CDQYIKoUDAykBAwQGCCqFAwM6AgECBgkq
hQMDOgIBCAwGCSqFAwM/AQECBAYGKoUDA1kYBgYqhQMDXQ8GByqFAwUDEgEGByqF
AwUDEgIGByqFAwUDKAEGByqFAwUDMAEGByqFAwYlAQEGBiqFAwYoAQYIKoUDBikB
AQEGCCqFAwYqBQUFBggqhQMGLAEBAQYIKoUDBi0BAQEGCCqFAwcCFQECBggrBgEF
BQcDAgYIKwYBBQUHAwQwHQYDVR0gBBYwFDAIBgYqhQNkcQEwCAYGKoUDZHECMCEG
BSqFA2RvBBgMFtCa0YDQuNC/0YLQvtCf0YDQviBDU1AwggFcBgNVHSMEggFTMIIB
T4AUNpAXCJSsg9sxhXom+rWm6ncKwPGhggEppIIBJTCCASExGjAYBggqhQMDgQMB
ARIMMDA3NzEwNDc0Mzc1MRgwFgYFKoUDZAESDTEwNDc3MDIwMjY3MDExHjAcBgkq
hkiG9w0BCQEWD2RpdEBtaW5zdnlhei5ydTE8MDoGA1UECQwzMTI1Mzc1INCzLiDQ
nNC+0YHQutCy0LAg0YPQuy4g0KLQstC10YDRgdC60LDRjyDQtC43MSwwKgYDVQQK
DCPQnNC40L3QutC+0LzRgdCy0Y/Qt9GMINCg0L7RgdGB0LjQuDEVMBMGA1UEBwwM
0JzQvtGB0LrQstCwMRwwGgYDVQQIDBM3NyDQsy4g0JzQvtGB0LrQstCwMQswCQYD
VQQGEwJSVTEbMBkGA1UEAwwS0KPQpiAxINCY0KEg0JPQo9Cmggp0JSRVAAMAAAfp
MB0GA1UdDgQWBBTaA5tRsU/bibzVcN/zvvZjrGNcOTArBgNVHRAEJDAigA8yMDE3
MDExMDEwMzYyM1qBDzIwMTgwMTEwMTAzNjIzWjCCASkGBSqFA2RwBIIBHjCCARoM
IdCf0JDQmtCcICLQmtGA0LjQv9GC0L7Qn9GA0L4gSFNNIgxTItCj0LTQvtGB0YLQ
vtCy0LXRgNGP0Y7RidC40Lkg0YbQtdC90YLRgCAi0JrRgNC40L/RgtC+0J/RgNC+
INCj0KYiINCy0LXRgNGB0LjQuCAyLjAMT9Ch0LXRgNGC0LjRhNC40LrQsNGCINGB
0L7QvtGC0LLQtdGC0YHRgtCy0LjRjyDihJYg0KHQpC8xMjQtMjM0NCDQvtGCIDE1
LjAzLjIwMTQMT9Ch0LXRgNGC0LjRhNC40LrQsNGCINGB0L7QvtGC0LLQtdGC0YHR
gtCy0LjRjyDihJYg0KHQpC8xMjgtMjk4MyDQvtGCIDE4LjExLjIwMTYwggJaBgcq
hQMCAjECBIICTTCCAkkwggI3FhJodHRwczovL3NiaXMucnUvY3AMggIb0JjQvdGE
0L7RgNC80LDRhtC40L7QvdC90YvQtSDRgdC40YHRgtC10LzRiywg0L/RgNCw0LLQ
vtC+0LHQu9Cw0LTQsNGC0LXQu9C10Lwg0LjQu9C4INC+0LHQu9Cw0LTQsNGC0LXQ
u9C10Lwg0L/RgNCw0LIg0L3QsCDQt9Cw0LrQvtC90L3Ri9GFINC+0YHQvdC+0LLQ
sNC90LjRj9GFINC60L7RgtC+0YDRi9GFINGP0LLQu9GP0LXRgtGB0Y8g0J7QntCe
ICLQmtC+0LzQv9Cw0L3QuNGPICLQotC10L3Qt9C+0YAiLCDQsCDRgtCw0LrQttC1
INCyINC40L3RhNC+0YDQvNCw0YbQuNC+0L3QvdGL0YUg0YHQuNGB0YLQtdC80LDR
hSwg0YPRh9Cw0YHRgtC40LUg0LIg0LrQvtGC0L7RgNGL0YUg0L/RgNC+0LjRgdGF
0L7QtNC40YIg0L/RgNC4INC40YHQv9C+0LvRjNC30L7QstCw0L3QuNC4INGB0LXR
gNGC0LjRhNC40LrQsNGC0L7QsiDQv9GA0L7QstC10YDQutC4INC60LvRjtGH0LXQ
uSDRjdC70LXQutGC0YDQvtC90L3QvtC5INC/0L7QtNC/0LjRgdC4LCDQstGL0L/R
g9GJ0LXQvdC90YvRhSDQntCe0J4gItCa0L7QvNC/0LDQvdC40Y8gItCi0LXQvdC3
0L7RgCIDAgXgBAxDFq85i9j40SQccGMwggEaBgNVHR8EggERMIIBDTAnoCWgI4Yh
aHR0cDovL3RlbnNvci5ydS9jYS90ZW5zb3JjYTUuY3JsMD6gPKA6hjhodHRwOi8v
dGF4NC50ZW5zb3IucnUvdGVuc29yY2E1L2NlcnRlbnJvbGwvdGVuc29yY2E1LmNy
bDA0oDKgMIYuaHR0cDovL2NybC50ZW5zb3IucnUvdGF4NC9jYS9jcmwvdGVuc29y
Y2E1LmNybDA1oDOgMYYvaHR0cDovL2NybDIudGVuc29yLnJ1L3RheDQvY2EvY3Js
L3RlbnNvcmNhNS5jcmwwNaAzoDGGL2h0dHA6Ly9jcmwzLnRlbnNvci5ydS90YXg0
L2NhL2NybC90ZW5zb3JjYTUuY3JsMIIBmwYIKwYBBQUHAQEEggGNMIIBiTA5Bggr
BgEFBQcwAYYtaHR0cDovL3RheDQudGVuc29yLnJ1L29jc3AtdGVuc29yY2E1L29j
c3Auc3JmMEQGCCsGAQUFBzAChjhodHRwOi8vdGF4NC50ZW5zb3IucnUvdGVuc29y
Y2E1L2NlcnRlbnJvbGwvdGVuc29yY2E1LmNydDAtBggrBgEFBQcwAoYhaHR0cDov
L3RlbnNvci5ydS9jYS90ZW5zb3JjYTUuY3J0MDYGCCsGAQUFBzAChipodHRwOi8v
Y3JsLnRlbnNvci5ydS90YXg0L2NhL3RlbnNvcmNhNS5jcnQwNwYIKwYBBQUHMAKG
K2h0dHA6Ly9jcmwyLnRlbnNvci5ydS90YXg0L2NhL3RlbnNvcmNhNS5jcnQwNwYI
KwYBBQUHMAKGK2h0dHA6Ly9jcmwzLnRlbnNvci5ydS90YXg0L2NhL3RlbnNvcmNh
NS5jcnQwLQYIKwYBBQUHMAKGIWh0dHA6Ly90YXg0LnRlbnNvci5ydS90c3AvdHNw
LnNyZjAIBgYqhQMCAgMDQQDDoV/RPZb3I3nC5Y8tEFtQi/FC5C8f52NWiCpW7pFk
dEg2hOc7eQeRZyZZ4oqXrVzryYGV2M01j9UWWuHzRvFY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++2X7aVgdhT4TuuMiVFB8FqiWts=</DigestValue>
      </Reference>
      <Reference URI="/xl/calcChain.xml?ContentType=application/vnd.openxmlformats-officedocument.spreadsheetml.calcChain+xml">
        <DigestMethod Algorithm="http://www.w3.org/2000/09/xmldsig#sha1"/>
        <DigestValue>dCrkY30sdSQK0pIenYUpL7Q9XYw=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fSUU7JKFp2N7gB+fXdaZEQ1IuMA=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lWMi2MHR9SC4Ex49L3ty3yJVL9w=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2+8UgB7R4MlYsKhQwPY8pJSTrOQ=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qHf5U6Wx8os0266Gjfkidm7YQaY=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9yMNUlIqoYrY+kmnDv3qwKKfHvI=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GZ4hWqnK+g7nWGcIf+On79Y5Dcg=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BMaITsJtL/IC05tQVQ6eU1tHwJU=</DigestValue>
      </Reference>
      <Reference URI="/xl/sharedStrings.xml?ContentType=application/vnd.openxmlformats-officedocument.spreadsheetml.sharedStrings+xml">
        <DigestMethod Algorithm="http://www.w3.org/2000/09/xmldsig#sha1"/>
        <DigestValue>6kpwAIVG1uf18bvWLC3aW4V3dXQ=</DigestValue>
      </Reference>
      <Reference URI="/xl/styles.xml?ContentType=application/vnd.openxmlformats-officedocument.spreadsheetml.styles+xml">
        <DigestMethod Algorithm="http://www.w3.org/2000/09/xmldsig#sha1"/>
        <DigestValue>v1OOEoIkXHFfsPeZs5iO7QsonBw=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YDmjP+E0SawnRsFwDfsVBDknLhQ=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s6NGXi7B17Vh9sFh5pvuPp5YqMM=</DigestValue>
      </Reference>
    </Manifest>
    <SignatureProperties>
      <SignatureProperty Id="idSignatureTime" Target="#idPackageSignature">
        <mdssi:SignatureTime>
          <mdssi:Format>YYYY-MM-DDThh:mm:ssTZD</mdssi:Format>
          <mdssi:Value>2017-08-03T11:37:36Z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Удостоверение</SignatureComments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2017-08-03T11:37:36Z</xd:SigningTime>
          <xd:SigningCertificate>
            <xd:Cert>
              <xd:CertDigest>
                <DigestMethod Algorithm="http://www.w3.org/2000/09/xmldsig#sha1"/>
                <DigestValue>hSxDqtcWOdNoq4E7In9w794d3MU=</DigestValue>
              </xd:CertDigest>
              <xd:IssuerSerial>
                <X509IssuerName>CN=TENSORCA5, O=ООО Компания Тензор, OU=Удостоверяющий центр, STREET=Московский проспект д.12, L=Ярославль, S=76 Ярославская область, C=RU, ИНН=007605016030, ОГРН=1027600787994, E=ca_tensor@tensor.ru</X509IssuerName>
                <X509SerialNumber>148295748778259024371032086166146292486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2.1</vt:lpstr>
      <vt:lpstr>'2.1'!Область_печати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</dc:creator>
  <cp:lastModifiedBy>Зеленина Александра Михайловна</cp:lastModifiedBy>
  <cp:lastPrinted>2017-08-03T11:36:16Z</cp:lastPrinted>
  <dcterms:created xsi:type="dcterms:W3CDTF">2017-02-15T06:26:50Z</dcterms:created>
  <dcterms:modified xsi:type="dcterms:W3CDTF">2017-08-03T11:37:35Z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