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9"/>
  </bookViews>
  <sheets>
    <sheet name="7.1" sheetId="1" r:id="rId1"/>
    <sheet name="7.2" sheetId="2" r:id="rId2"/>
    <sheet name="8" sheetId="3" r:id="rId3"/>
    <sheet name="9" sheetId="4" state="hidden" r:id="rId4"/>
    <sheet name="Электронная почта" sheetId="5" r:id="rId5"/>
    <sheet name="Вычислит техника" sheetId="6" r:id="rId6"/>
    <sheet name="Требования на ОРЭ" sheetId="7" r:id="rId7"/>
    <sheet name="Долгодеревенское" sheetId="8" r:id="rId8"/>
    <sheet name="Пандусы" sheetId="9" r:id="rId9"/>
    <sheet name="12" sheetId="10" r:id="rId10"/>
    <sheet name="13" sheetId="11" state="hidden" r:id="rId11"/>
  </sheets>
  <externalReferences>
    <externalReference r:id="rId14"/>
  </externalReferences>
  <definedNames>
    <definedName name="_xlnm.Print_Area" localSheetId="10">'13'!$A$1:$DD$20</definedName>
    <definedName name="_xlnm.Print_Area" localSheetId="5">'Вычислит техника'!$A$1:$FF$24</definedName>
    <definedName name="_xlnm.Print_Area" localSheetId="8">'Пандусы'!$A$1:$FE$37</definedName>
  </definedNames>
  <calcPr fullCalcOnLoad="1"/>
</workbook>
</file>

<file path=xl/sharedStrings.xml><?xml version="1.0" encoding="utf-8"?>
<sst xmlns="http://schemas.openxmlformats.org/spreadsheetml/2006/main" count="822" uniqueCount="408">
  <si>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</si>
  <si>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</si>
  <si>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</si>
  <si>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</si>
  <si>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</si>
  <si>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</si>
  <si>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</si>
  <si>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</si>
  <si>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</si>
  <si>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</si>
  <si>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</si>
  <si>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</si>
  <si>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</si>
  <si>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</si>
  <si>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</si>
  <si>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</si>
  <si>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</si>
  <si>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</si>
  <si>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</si>
  <si>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</si>
  <si>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</si>
  <si>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</si>
  <si>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</si>
  <si>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</si>
  <si>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</si>
  <si>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</si>
  <si>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</si>
  <si>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</si>
  <si>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</si>
  <si>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</si>
  <si>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</si>
  <si>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</si>
  <si>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</si>
  <si>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</si>
  <si>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</si>
  <si>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</si>
  <si>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</si>
  <si>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</si>
  <si>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</si>
  <si>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</si>
  <si>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</si>
  <si>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</si>
  <si>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</si>
  <si>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</si>
  <si>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</si>
  <si>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</si>
  <si>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</si>
  <si>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</si>
  <si>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</si>
  <si>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</si>
  <si>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</si>
  <si>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</si>
  <si>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</si>
  <si>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</si>
  <si>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</si>
  <si>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</si>
  <si>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</si>
  <si>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</si>
  <si>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</si>
  <si>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</si>
  <si>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</si>
  <si>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</si>
  <si>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</si>
  <si>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</si>
  <si>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</si>
  <si>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</si>
  <si>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</si>
  <si>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</si>
  <si>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</si>
  <si>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</si>
  <si>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</si>
  <si>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</si>
  <si>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</si>
  <si>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</si>
  <si>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</si>
  <si>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</si>
  <si>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</si>
  <si>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</si>
  <si>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</si>
  <si>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</si>
  <si>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</si>
  <si>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</si>
  <si>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</si>
  <si>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</si>
  <si>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</si>
  <si>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</si>
  <si>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</si>
  <si>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</si>
  <si>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</si>
  <si>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</si>
  <si>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</si>
  <si>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</si>
  <si>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</si>
  <si>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</si>
  <si>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</si>
  <si>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</si>
  <si>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</si>
  <si>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</si>
  <si>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</si>
  <si>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</si>
  <si>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</si>
  <si>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</si>
  <si>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</si>
  <si>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</si>
  <si>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</si>
  <si>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</si>
  <si>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</si>
  <si>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</si>
  <si>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</si>
  <si>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</si>
  <si>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</si>
  <si>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</si>
  <si>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</si>
  <si>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</si>
  <si>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</si>
  <si>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</si>
  <si>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</si>
  <si>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</si>
  <si>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</si>
  <si>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</si>
  <si>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</si>
  <si>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</si>
  <si>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</si>
  <si>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</si>
  <si>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</si>
  <si>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</si>
  <si>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</si>
  <si>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</si>
  <si>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</si>
  <si>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</si>
  <si>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</si>
  <si>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</si>
  <si>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</si>
  <si>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</si>
  <si>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</si>
  <si>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</si>
  <si>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</si>
  <si>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</si>
  <si>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</si>
  <si>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</si>
  <si>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</si>
  <si>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</si>
  <si>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</si>
  <si>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</si>
  <si>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</si>
  <si>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</si>
  <si>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</si>
  <si>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</si>
  <si>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</si>
  <si>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</si>
  <si>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</si>
  <si>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</si>
  <si>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2010 г.</t>
  </si>
  <si>
    <t>Приложение № 11.1
к Приказу Минэнерго России
от 24.03.2010 № 114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</si>
  <si>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</si>
  <si>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</si>
  <si>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</si>
  <si>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</si>
  <si>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</si>
  <si>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</si>
  <si>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</si>
  <si>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</si>
  <si>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</si>
  <si>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</si>
  <si>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</si>
  <si>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</si>
  <si>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</si>
  <si>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</si>
  <si>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</si>
  <si>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</si>
  <si>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</si>
  <si>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</si>
  <si>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</si>
  <si>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</si>
  <si>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</si>
  <si>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</si>
  <si>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</si>
  <si>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</si>
  <si>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</si>
  <si>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</si>
  <si>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</si>
  <si>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</si>
  <si>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</si>
  <si>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</si>
  <si>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</si>
  <si>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</si>
  <si>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</si>
  <si>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</si>
  <si>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</si>
  <si>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</si>
  <si>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</si>
  <si>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</si>
  <si>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</si>
  <si>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</si>
  <si>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</si>
  <si>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</si>
  <si>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</si>
  <si>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</si>
  <si>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</si>
  <si>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</si>
  <si>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</si>
  <si>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</si>
  <si>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</si>
  <si>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</si>
  <si>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</si>
  <si>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</si>
  <si>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</si>
  <si>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</si>
  <si>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</si>
  <si>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</si>
  <si>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</si>
  <si>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</si>
  <si>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</si>
  <si>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</si>
  <si>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</si>
  <si>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</si>
  <si>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</si>
  <si>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</si>
  <si>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</si>
  <si>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</si>
  <si>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</si>
  <si>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</si>
  <si>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</si>
  <si>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</si>
  <si>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</si>
  <si>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</si>
  <si>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</si>
  <si>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</si>
  <si>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</si>
  <si>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</si>
  <si>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</si>
  <si>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</si>
  <si>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</si>
  <si>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</si>
  <si>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</si>
  <si>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Модернизация системы резервного копирования данных</t>
  </si>
  <si>
    <t>Обновление платформы сайта ЧЭС</t>
  </si>
  <si>
    <t>Создание контакт - центра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</si>
  <si>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</si>
  <si>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</si>
  <si>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</si>
  <si>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</si>
  <si>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</si>
  <si>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Соблюдение требований работы на оптовом рынке электроэнергии и мощности</t>
  </si>
  <si>
    <t>Монтаж пандусов согласно проекту доступности инфраструктра для инвалидов и маломобильных групп населения</t>
  </si>
  <si>
    <t>Проект расширения расчётно-информационного центра в с. Долгодеревенское по ул. Свердловская, д 1а</t>
  </si>
  <si>
    <t>Объем финансирования 2017 год</t>
  </si>
  <si>
    <t>Отчет об исполнении сетевых графиков выполнения инвестиционных проектов
(представляется ежеквартально)</t>
  </si>
  <si>
    <t>Наименование инвестиционного проекта</t>
  </si>
  <si>
    <t>Утверждаю
Генеральный директор ПАО "Челябэнергосбыт"</t>
  </si>
  <si>
    <t>А.В. Красиков</t>
  </si>
  <si>
    <t>Проведение конкурсных процедур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</si>
  <si>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</si>
  <si>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</si>
  <si>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Монтаж основного оборудования</t>
  </si>
  <si>
    <t>Пусконаладочные работы</t>
  </si>
  <si>
    <t>23.01.2017</t>
  </si>
  <si>
    <t>10.02.2017</t>
  </si>
  <si>
    <t>корпоративного лицензионного соглашения с Microsoft</t>
  </si>
  <si>
    <t>Модернизация сервиса электронной почты и продление</t>
  </si>
  <si>
    <t>Обновление парка вычислительной техники</t>
  </si>
  <si>
    <t xml:space="preserve"> взамен вышедшей из строя</t>
  </si>
  <si>
    <t>09.01.2017</t>
  </si>
  <si>
    <t>20.01.2017</t>
  </si>
  <si>
    <t>13.02.2017</t>
  </si>
  <si>
    <t>29.11.2019</t>
  </si>
  <si>
    <t>20.02.2017</t>
  </si>
  <si>
    <t>13.12.2019</t>
  </si>
  <si>
    <t>01.03.2017</t>
  </si>
  <si>
    <t>27.12.2019</t>
  </si>
  <si>
    <t>Соблюдение требований работы на оптовом рынке</t>
  </si>
  <si>
    <t xml:space="preserve"> электроэнергии и мощности</t>
  </si>
  <si>
    <t>14.02.2017</t>
  </si>
  <si>
    <t>17.02.2017</t>
  </si>
  <si>
    <t>Проект расширения расчётно-информационного центра</t>
  </si>
  <si>
    <t>в с. Долгодеревенское по ул. Свердловская, д 1а</t>
  </si>
  <si>
    <t>Проведение инженерных изысканий на выбранной площадке строительства</t>
  </si>
  <si>
    <t xml:space="preserve">Подготовка площадки строительства </t>
  </si>
  <si>
    <t>Строительство основных сооружений</t>
  </si>
  <si>
    <t>Ввод объекта в эксплуатацию</t>
  </si>
  <si>
    <t>2017</t>
  </si>
  <si>
    <t>17.01.2017</t>
  </si>
  <si>
    <t>31.01.2017</t>
  </si>
  <si>
    <t>01.02.2017</t>
  </si>
  <si>
    <t>22.02.2017</t>
  </si>
  <si>
    <t>25.02.2017</t>
  </si>
  <si>
    <t>13.03.2017</t>
  </si>
  <si>
    <t>16.03.2017</t>
  </si>
  <si>
    <t>31.03.2017</t>
  </si>
  <si>
    <t>02.02.2017</t>
  </si>
  <si>
    <t>29.03.2017</t>
  </si>
  <si>
    <t>02.04.2017</t>
  </si>
  <si>
    <t>01.05.2017</t>
  </si>
  <si>
    <t>04.06.2017</t>
  </si>
  <si>
    <t>28.07.2017</t>
  </si>
  <si>
    <t>01.08.2017</t>
  </si>
  <si>
    <t>27.09.2017</t>
  </si>
  <si>
    <t>07.04.2017</t>
  </si>
  <si>
    <t>20.07.2017</t>
  </si>
  <si>
    <t>1) Длительный срок от подачи заявления на подготовку и выдачу градостроительного плана на земельный участок в администрации Сосновского района Челябинской области 2) Увеличение срока выдачи технических условий от организаций для составления технического задания на проектные и изыскательные работы 3) Проведение конкурсных процедур по выбору подрядчика на выполнение проектно-изыскательных работ с подписанием договора (15 рабочих дней) 4) Срок выполения проектно-изыскательных работ составит 70 рабочих дней в соотвестствии с выданными техническими условиями проектирования</t>
  </si>
  <si>
    <t>-</t>
  </si>
  <si>
    <t>тыс. руб.</t>
  </si>
  <si>
    <t>на 2017 г.</t>
  </si>
  <si>
    <t>на период 2017 - 2019 гг.</t>
  </si>
  <si>
    <t>Пересмотр концепции аппаратного обеспечения с целью импортозамещения</t>
  </si>
  <si>
    <t>16.05.2017</t>
  </si>
  <si>
    <t>14.08.2017</t>
  </si>
  <si>
    <t>15.08.2017</t>
  </si>
  <si>
    <t>29.08.2016</t>
  </si>
  <si>
    <t>02.08.2016</t>
  </si>
  <si>
    <t>26.08.2016</t>
  </si>
  <si>
    <t>Увеличение объемов закупки оборудования в 1 квартале относительно плановых показателей, вс вязи с чем остальная часть закупки была перенесена на 3,4 квартал. По итогам года сумма финасирования будет соотвествать объёмам утверждённым в СН.</t>
  </si>
  <si>
    <t>Приобретение оборудлвание перенесено на 3, 4 квартал текущего года в связи с длительной подготовкой к конкурсным процедурам.</t>
  </si>
  <si>
    <t>02</t>
  </si>
  <si>
    <t>август</t>
  </si>
  <si>
    <t>17</t>
  </si>
  <si>
    <t>19.07.2017</t>
  </si>
  <si>
    <t>13.07.2017</t>
  </si>
  <si>
    <t>30.09.2017</t>
  </si>
  <si>
    <t>02.10.2017</t>
  </si>
  <si>
    <t>03.10.2017</t>
  </si>
  <si>
    <t xml:space="preserve"> </t>
  </si>
  <si>
    <t>2 квартал 2017 г.</t>
  </si>
  <si>
    <t>31.12.2019</t>
  </si>
  <si>
    <t>24.04.2017</t>
  </si>
  <si>
    <t>03.08.2017</t>
  </si>
  <si>
    <t>01.10.2017</t>
  </si>
  <si>
    <t>31.01.2018</t>
  </si>
  <si>
    <t>02.02.2018</t>
  </si>
  <si>
    <t>Подготовка площадки строительства по адресу г. Челябинск, ул. Калинина, 7</t>
  </si>
  <si>
    <t>Монтаж основного оборудования по адресу г. Челябинск, ул. Калинина, 7</t>
  </si>
  <si>
    <t>15.02.2017</t>
  </si>
  <si>
    <t>15.03.2017</t>
  </si>
  <si>
    <t>Ввод объекта в эксплуатацию по адресу г. Челябинск, ул. Калинина, 7</t>
  </si>
  <si>
    <t>Подготовка площадки строительства по адресу г. Челябинск, ул.Металлургов, 38</t>
  </si>
  <si>
    <t>03.07.2017</t>
  </si>
  <si>
    <t>14.07.2017</t>
  </si>
  <si>
    <t>Монтаж основного оборудования по адресу г. Челябинск, ул.Металлургов, 38</t>
  </si>
  <si>
    <t>17.07.2017</t>
  </si>
  <si>
    <t>17.08.2017</t>
  </si>
  <si>
    <t>Ввод объекта в эксплуатацию по адресу г. Челябинск, ул.Металлургов, 38</t>
  </si>
  <si>
    <t>21.08.2017</t>
  </si>
  <si>
    <t>Подготовка площадки строительства по адресу г. Челябинск, ул. Молодогвардейцев 24а</t>
  </si>
  <si>
    <t>11.01.2018</t>
  </si>
  <si>
    <t>01.02.2018</t>
  </si>
  <si>
    <t>Монтаж основного оборудования по адресу г. Челябинск, ул. Молодогвардейцев 24а</t>
  </si>
  <si>
    <t>02.03.2018</t>
  </si>
  <si>
    <t>Ввод объекта в эксплуатацию по адресу г. Челябинск, ул. Молодогвардейцев 24а</t>
  </si>
  <si>
    <t>05.03.2018</t>
  </si>
  <si>
    <t>Подготовка площадки строительства по адресу г. Челябинск, ул. Гагарина, 52</t>
  </si>
  <si>
    <t>04.07.2018</t>
  </si>
  <si>
    <t>18.07.2018</t>
  </si>
  <si>
    <t>Монтаж основного оборудования по адресу г. Челябинск, ул. Гагарина, 52</t>
  </si>
  <si>
    <t>19.07.2018</t>
  </si>
  <si>
    <t>20.08.2018</t>
  </si>
  <si>
    <t>Ввод объекта в эксплуатацию по адресу г. Челябинск, ул. Гагарина, 52</t>
  </si>
  <si>
    <t>21.08.2018</t>
  </si>
  <si>
    <t>Подготовка площадки строительства по адресу г. Челябинск, ул. Воровского, 15а</t>
  </si>
  <si>
    <t>14.01.2019</t>
  </si>
  <si>
    <t>01.02.2019</t>
  </si>
  <si>
    <t>Монтаж основного оборудования по адресу г. Челябинск, ул. Воровского, 15а</t>
  </si>
  <si>
    <t>04.02.2019</t>
  </si>
  <si>
    <t>04.03.2019</t>
  </si>
  <si>
    <t>Ввод объекта в эксплуатацию по адресу г. Челябинск, ул. Воровского, 15а</t>
  </si>
  <si>
    <t>05.03.2019</t>
  </si>
  <si>
    <t>Подготовка площадки строительства по адресу г. Челябинск, ул. Горького, 64а</t>
  </si>
  <si>
    <t>01.07.2019</t>
  </si>
  <si>
    <t>15.07.2019</t>
  </si>
  <si>
    <t>Монтаж основного оборудования по адресу г. Челябинск, ул. Горького, 64а</t>
  </si>
  <si>
    <t>16.07.2019</t>
  </si>
  <si>
    <t>16.08.2019</t>
  </si>
  <si>
    <t>Ввод объекта в эксплуатацию по адресу г. Челябинск, ул. Горького, 64а</t>
  </si>
  <si>
    <t>19.08.2019</t>
  </si>
  <si>
    <t>12</t>
  </si>
  <si>
    <t>13</t>
  </si>
  <si>
    <t>14</t>
  </si>
  <si>
    <t>15</t>
  </si>
  <si>
    <t>16</t>
  </si>
  <si>
    <t>18</t>
  </si>
  <si>
    <t>19</t>
  </si>
  <si>
    <t>Проведение конкурнсых процедур, заключение договора</t>
  </si>
  <si>
    <t>03.04.2017</t>
  </si>
  <si>
    <t>10.04.2017</t>
  </si>
  <si>
    <t xml:space="preserve">Монтаж пандусов согласно проекту доступности инфраструктуры </t>
  </si>
  <si>
    <t>для инвалидов и маломобильных групп населения</t>
  </si>
  <si>
    <t>11.04.2017</t>
  </si>
  <si>
    <t>18.04.2017</t>
  </si>
  <si>
    <t>19.04.2017</t>
  </si>
  <si>
    <t>25.04.2017</t>
  </si>
  <si>
    <t>03.05.2017</t>
  </si>
  <si>
    <t>04.05.2017</t>
  </si>
  <si>
    <t>22.05.2017</t>
  </si>
  <si>
    <t>23.05.2017</t>
  </si>
  <si>
    <t>25.05.2017</t>
  </si>
  <si>
    <t>02.06.2017</t>
  </si>
  <si>
    <t>05.06.2017</t>
  </si>
  <si>
    <t>13.06.2017</t>
  </si>
  <si>
    <t>21.06.2017</t>
  </si>
  <si>
    <t>22.06.2017</t>
  </si>
  <si>
    <t>16.08.2017</t>
  </si>
  <si>
    <t>24.08.2017</t>
  </si>
  <si>
    <t>25.08.2017</t>
  </si>
  <si>
    <t>28.08.2017</t>
  </si>
  <si>
    <t>29.08.2017</t>
  </si>
  <si>
    <t>на конец отчетного квартала/за 2 квартал</t>
  </si>
  <si>
    <t>д</t>
  </si>
  <si>
    <t>августа</t>
  </si>
  <si>
    <t xml:space="preserve">августа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</si>
</sst>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5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top" wrapText="1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171" fontId="1" fillId="0" borderId="10" xfId="58" applyFont="1" applyFill="1" applyBorder="1" applyAlignment="1">
      <alignment horizontal="center" vertical="center"/>
    </xf>
    <xf numFmtId="171" fontId="1" fillId="0" borderId="13" xfId="58" applyFont="1" applyFill="1" applyBorder="1" applyAlignment="1">
      <alignment horizontal="center" vertical="center"/>
    </xf>
    <xf numFmtId="171" fontId="1" fillId="0" borderId="15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9" fontId="1" fillId="0" borderId="10" xfId="55" applyFont="1" applyFill="1" applyBorder="1" applyAlignment="1">
      <alignment horizontal="center" vertical="center"/>
    </xf>
    <xf numFmtId="9" fontId="1" fillId="0" borderId="13" xfId="55" applyFont="1" applyFill="1" applyBorder="1" applyAlignment="1">
      <alignment horizontal="center" vertical="center"/>
    </xf>
    <xf numFmtId="9" fontId="1" fillId="0" borderId="15" xfId="55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71" fontId="1" fillId="0" borderId="10" xfId="0" applyNumberFormat="1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</xf>
    <xf numFmtId="2" fontId="1" fillId="0" borderId="13" xfId="58" applyNumberFormat="1" applyFont="1" applyFill="1" applyBorder="1" applyAlignment="1">
      <alignment horizontal="center" vertical="center"/>
    </xf>
    <xf numFmtId="2" fontId="1" fillId="0" borderId="15" xfId="58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171" fontId="2" fillId="0" borderId="10" xfId="0" applyNumberFormat="1" applyFont="1" applyFill="1" applyBorder="1" applyAlignment="1">
      <alignment horizontal="center" vertical="center"/>
    </xf>
    <xf numFmtId="9" fontId="2" fillId="0" borderId="10" xfId="55" applyFont="1" applyFill="1" applyBorder="1" applyAlignment="1">
      <alignment horizontal="center" vertical="center"/>
    </xf>
    <xf numFmtId="9" fontId="2" fillId="0" borderId="13" xfId="55" applyFont="1" applyFill="1" applyBorder="1" applyAlignment="1">
      <alignment horizontal="center" vertical="center"/>
    </xf>
    <xf numFmtId="9" fontId="2" fillId="0" borderId="15" xfId="55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2" fillId="0" borderId="10" xfId="58" applyNumberFormat="1" applyFont="1" applyFill="1" applyBorder="1" applyAlignment="1">
      <alignment horizontal="center" vertical="center"/>
    </xf>
    <xf numFmtId="2" fontId="2" fillId="0" borderId="13" xfId="58" applyNumberFormat="1" applyFont="1" applyFill="1" applyBorder="1" applyAlignment="1">
      <alignment horizontal="center" vertical="center"/>
    </xf>
    <xf numFmtId="2" fontId="2" fillId="0" borderId="15" xfId="58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28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/>
    </xf>
    <xf numFmtId="171" fontId="8" fillId="0" borderId="10" xfId="58" applyFont="1" applyFill="1" applyBorder="1" applyAlignment="1">
      <alignment horizontal="center" vertical="center"/>
    </xf>
    <xf numFmtId="171" fontId="8" fillId="0" borderId="13" xfId="58" applyFont="1" applyFill="1" applyBorder="1" applyAlignment="1">
      <alignment horizontal="center" vertical="center"/>
    </xf>
    <xf numFmtId="171" fontId="8" fillId="0" borderId="15" xfId="58" applyFont="1" applyFill="1" applyBorder="1" applyAlignment="1">
      <alignment horizontal="center" vertical="center"/>
    </xf>
    <xf numFmtId="171" fontId="8" fillId="0" borderId="16" xfId="58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171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/>
    </xf>
    <xf numFmtId="171" fontId="7" fillId="0" borderId="10" xfId="58" applyFont="1" applyFill="1" applyBorder="1" applyAlignment="1">
      <alignment horizontal="center" vertical="center"/>
    </xf>
    <xf numFmtId="171" fontId="7" fillId="0" borderId="13" xfId="58" applyFont="1" applyFill="1" applyBorder="1" applyAlignment="1">
      <alignment horizontal="center" vertical="center"/>
    </xf>
    <xf numFmtId="171" fontId="7" fillId="0" borderId="15" xfId="58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2" fontId="7" fillId="0" borderId="10" xfId="58" applyNumberFormat="1" applyFont="1" applyFill="1" applyBorder="1" applyAlignment="1">
      <alignment horizontal="center" vertical="center"/>
    </xf>
    <xf numFmtId="2" fontId="7" fillId="0" borderId="13" xfId="58" applyNumberFormat="1" applyFont="1" applyFill="1" applyBorder="1" applyAlignment="1">
      <alignment horizontal="center" vertical="center"/>
    </xf>
    <xf numFmtId="2" fontId="7" fillId="0" borderId="15" xfId="58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/>
    </xf>
    <xf numFmtId="43" fontId="8" fillId="0" borderId="13" xfId="0" applyNumberFormat="1" applyFont="1" applyFill="1" applyBorder="1" applyAlignment="1">
      <alignment horizontal="center" vertical="center"/>
    </xf>
    <xf numFmtId="43" fontId="8" fillId="0" borderId="15" xfId="0" applyNumberFormat="1" applyFont="1" applyFill="1" applyBorder="1" applyAlignment="1">
      <alignment horizontal="center" vertical="center"/>
    </xf>
    <xf numFmtId="2" fontId="8" fillId="0" borderId="10" xfId="58" applyNumberFormat="1" applyFont="1" applyFill="1" applyBorder="1" applyAlignment="1">
      <alignment horizontal="center" vertical="center"/>
    </xf>
    <xf numFmtId="2" fontId="8" fillId="0" borderId="13" xfId="58" applyNumberFormat="1" applyFont="1" applyFill="1" applyBorder="1" applyAlignment="1">
      <alignment horizontal="center" vertical="center"/>
    </xf>
    <xf numFmtId="2" fontId="8" fillId="0" borderId="15" xfId="58" applyNumberFormat="1" applyFont="1" applyFill="1" applyBorder="1" applyAlignment="1">
      <alignment horizontal="center" vertical="center"/>
    </xf>
    <xf numFmtId="171" fontId="8" fillId="0" borderId="13" xfId="0" applyNumberFormat="1" applyFont="1" applyFill="1" applyBorder="1" applyAlignment="1">
      <alignment horizontal="center" vertical="center"/>
    </xf>
    <xf numFmtId="171" fontId="8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71" fontId="1" fillId="0" borderId="37" xfId="58" applyFont="1" applyBorder="1" applyAlignment="1">
      <alignment horizontal="center" vertical="center"/>
    </xf>
    <xf numFmtId="171" fontId="1" fillId="0" borderId="38" xfId="58" applyFont="1" applyBorder="1" applyAlignment="1">
      <alignment horizontal="center" vertical="center"/>
    </xf>
    <xf numFmtId="171" fontId="1" fillId="0" borderId="39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171" fontId="2" fillId="0" borderId="14" xfId="58" applyFont="1" applyBorder="1" applyAlignment="1">
      <alignment horizontal="center" vertical="center"/>
    </xf>
    <xf numFmtId="171" fontId="2" fillId="0" borderId="21" xfId="58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2" fontId="2" fillId="0" borderId="12" xfId="58" applyNumberFormat="1" applyFont="1" applyBorder="1" applyAlignment="1">
      <alignment horizontal="center" vertical="center"/>
    </xf>
    <xf numFmtId="2" fontId="2" fillId="0" borderId="14" xfId="58" applyNumberFormat="1" applyFont="1" applyBorder="1" applyAlignment="1">
      <alignment horizontal="center" vertical="center"/>
    </xf>
    <xf numFmtId="2" fontId="2" fillId="0" borderId="21" xfId="58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3" xfId="58" applyFont="1" applyBorder="1" applyAlignment="1">
      <alignment horizontal="center" vertical="center"/>
    </xf>
    <xf numFmtId="171" fontId="1" fillId="0" borderId="15" xfId="58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171" fontId="1" fillId="0" borderId="25" xfId="58" applyFont="1" applyBorder="1" applyAlignment="1">
      <alignment horizontal="center" vertical="center"/>
    </xf>
    <xf numFmtId="171" fontId="1" fillId="0" borderId="26" xfId="58" applyFont="1" applyBorder="1" applyAlignment="1">
      <alignment horizontal="center" vertical="center"/>
    </xf>
    <xf numFmtId="171" fontId="1" fillId="0" borderId="27" xfId="58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171" fontId="1" fillId="0" borderId="29" xfId="58" applyFont="1" applyBorder="1" applyAlignment="1">
      <alignment horizontal="center" vertical="center"/>
    </xf>
    <xf numFmtId="171" fontId="1" fillId="0" borderId="28" xfId="58" applyFont="1" applyBorder="1" applyAlignment="1">
      <alignment horizontal="center" vertical="center"/>
    </xf>
    <xf numFmtId="171" fontId="1" fillId="0" borderId="30" xfId="58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2" fontId="1" fillId="0" borderId="10" xfId="58" applyNumberFormat="1" applyFont="1" applyBorder="1" applyAlignment="1">
      <alignment horizontal="center" vertical="center"/>
    </xf>
    <xf numFmtId="2" fontId="1" fillId="0" borderId="13" xfId="58" applyNumberFormat="1" applyFont="1" applyBorder="1" applyAlignment="1">
      <alignment horizontal="center" vertical="center"/>
    </xf>
    <xf numFmtId="2" fontId="1" fillId="0" borderId="15" xfId="58" applyNumberFormat="1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1" fontId="1" fillId="0" borderId="14" xfId="58" applyFont="1" applyBorder="1" applyAlignment="1">
      <alignment horizontal="center" vertical="center"/>
    </xf>
    <xf numFmtId="171" fontId="1" fillId="0" borderId="21" xfId="58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2" fontId="1" fillId="0" borderId="12" xfId="58" applyNumberFormat="1" applyFont="1" applyBorder="1" applyAlignment="1">
      <alignment horizontal="center" vertical="center"/>
    </xf>
    <xf numFmtId="2" fontId="1" fillId="0" borderId="14" xfId="58" applyNumberFormat="1" applyFont="1" applyBorder="1" applyAlignment="1">
      <alignment horizontal="center" vertical="center"/>
    </xf>
    <xf numFmtId="2" fontId="1" fillId="0" borderId="21" xfId="58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9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0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9" fontId="8" fillId="0" borderId="2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5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4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9" fontId="7" fillId="0" borderId="10" xfId="55" applyFont="1" applyFill="1" applyBorder="1" applyAlignment="1">
      <alignment horizontal="center" vertical="center"/>
    </xf>
    <xf numFmtId="9" fontId="7" fillId="0" borderId="13" xfId="55" applyFont="1" applyFill="1" applyBorder="1" applyAlignment="1">
      <alignment horizontal="center" vertical="center"/>
    </xf>
    <xf numFmtId="9" fontId="7" fillId="0" borderId="15" xfId="55" applyFont="1" applyFill="1" applyBorder="1" applyAlignment="1">
      <alignment horizontal="center" vertical="center"/>
    </xf>
    <xf numFmtId="9" fontId="7" fillId="0" borderId="25" xfId="55" applyFont="1" applyFill="1" applyBorder="1" applyAlignment="1">
      <alignment horizontal="center" vertical="center"/>
    </xf>
    <xf numFmtId="9" fontId="7" fillId="0" borderId="26" xfId="55" applyFont="1" applyFill="1" applyBorder="1" applyAlignment="1">
      <alignment horizontal="center" vertical="center"/>
    </xf>
    <xf numFmtId="9" fontId="7" fillId="0" borderId="27" xfId="55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4" fontId="1" fillId="0" borderId="49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wrapText="1"/>
    </xf>
    <xf numFmtId="14" fontId="1" fillId="0" borderId="49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" fontId="12" fillId="0" borderId="10" xfId="58" applyNumberFormat="1" applyFont="1" applyFill="1" applyBorder="1" applyAlignment="1">
      <alignment horizontal="right" vertical="center"/>
    </xf>
    <xf numFmtId="1" fontId="12" fillId="0" borderId="13" xfId="58" applyNumberFormat="1" applyFont="1" applyFill="1" applyBorder="1" applyAlignment="1">
      <alignment horizontal="right" vertical="center"/>
    </xf>
    <xf numFmtId="1" fontId="12" fillId="0" borderId="15" xfId="58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6" fontId="12" fillId="0" borderId="10" xfId="58" applyNumberFormat="1" applyFont="1" applyFill="1" applyBorder="1" applyAlignment="1">
      <alignment horizontal="center" vertical="center"/>
    </xf>
    <xf numFmtId="176" fontId="12" fillId="0" borderId="13" xfId="58" applyNumberFormat="1" applyFont="1" applyFill="1" applyBorder="1" applyAlignment="1">
      <alignment horizontal="center" vertical="center"/>
    </xf>
    <xf numFmtId="176" fontId="12" fillId="0" borderId="15" xfId="58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76" fontId="12" fillId="0" borderId="10" xfId="58" applyNumberFormat="1" applyFont="1" applyFill="1" applyBorder="1" applyAlignment="1">
      <alignment vertical="center"/>
    </xf>
    <xf numFmtId="176" fontId="12" fillId="0" borderId="13" xfId="58" applyNumberFormat="1" applyFont="1" applyFill="1" applyBorder="1" applyAlignment="1">
      <alignment vertical="center"/>
    </xf>
    <xf numFmtId="176" fontId="12" fillId="0" borderId="15" xfId="58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Peo\&#1054;&#1057;&#1041;&#1080;&#1058;&#1056;\&#1047;&#1072;&#1097;&#1080;&#1090;&#1072;%20&#1090;&#1072;&#1088;&#1080;&#1092;&#1086;&#1074;\2017\&#1089;&#1073;&#1099;&#1090;&#1086;&#1074;&#1072;&#1103;%20&#1085;&#1072;&#1076;&#1073;&#1072;&#1074;&#1082;&#1072;\5.%20&#1080;&#1085;&#1074;&#1077;&#1089;&#1090;&#1087;&#1088;&#1086;&#1075;&#1088;&#1072;&#1084;&#1084;&#1072;\6.%20&#1054;&#1090;&#1095;&#1077;&#1090;%20&#1086;&#1073;%20&#1080;&#1089;&#1087;&#1086;&#1083;&#1085;&#1077;&#1085;&#1080;&#1080;%20&#1048;&#1055;&#1056;\&#1060;&#1086;&#1088;&#1084;&#1072;%20&#1087;&#1086;%20&#1088;&#1077;&#1072;&#1083;&#1080;&#1079;&#1072;&#1094;&#1080;&#1080;%20&#1048;&#1055;&#1056;%20&#1077;&#1078;&#1077;&#1084;&#1077;&#1089;&#1103;&#1095;&#1085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реализации"/>
      <sheetName val="Сетевые графики"/>
      <sheetName val="Реализация инвестпрограммы"/>
      <sheetName val="ВВод в эксплуатацию"/>
    </sheetNames>
    <sheetDataSet>
      <sheetData sheetId="2">
        <row r="19">
          <cell r="K19">
            <v>0.2895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2"/>
  <sheetViews>
    <sheetView view="pageBreakPreview" zoomScaleNormal="85" zoomScaleSheetLayoutView="100" zoomScalePageLayoutView="0" workbookViewId="0" topLeftCell="A1">
      <selection activeCell="BB34" sqref="BB34:DA34"/>
    </sheetView>
  </sheetViews>
  <sheetFormatPr defaultColWidth="0" defaultRowHeight="12.75" outlineLevelRow="1"/>
  <cols>
    <col min="1" max="34" width="0.875" style="1" customWidth="1"/>
    <col min="35" max="35" width="5.875" style="1" customWidth="1"/>
    <col min="36" max="53" width="0.875" style="1" customWidth="1"/>
    <col min="54" max="54" width="1.875" style="1" customWidth="1"/>
    <col min="55" max="69" width="0.875" style="1" customWidth="1"/>
    <col min="70" max="70" width="1.25" style="1" customWidth="1"/>
    <col min="71" max="101" width="0.875" style="1" customWidth="1"/>
    <col min="102" max="102" width="1.12109375" style="1" customWidth="1"/>
    <col min="103" max="117" width="0.875" style="1" customWidth="1"/>
    <col min="118" max="118" width="1.12109375" style="1" customWidth="1"/>
    <col min="119" max="187" width="0.875" style="1" customWidth="1"/>
    <col min="188" max="188" width="0.875" style="1" hidden="1" customWidth="1"/>
    <col min="189" max="189" width="2.625" style="1" customWidth="1"/>
    <col min="190" max="200" width="0.875" style="1" customWidth="1"/>
    <col min="201" max="201" width="1.625" style="1" customWidth="1"/>
    <col min="202" max="212" width="0.875" style="1" customWidth="1"/>
    <col min="213" max="213" width="1.12109375" style="1" customWidth="1"/>
    <col min="214" max="235" width="0.875" style="1" customWidth="1"/>
    <col min="236" max="236" width="25.00390625" style="1" customWidth="1"/>
    <col min="237" max="237" width="14.75390625" style="1" customWidth="1"/>
    <col min="238" max="255" width="0.875" style="1" hidden="1" customWidth="1"/>
    <col min="256" max="16384" width="44.875" style="1" hidden="1" customWidth="1"/>
  </cols>
  <sheetData>
    <row r="1" spans="212:236" ht="33" customHeight="1">
      <c r="HD1" s="134" t="s">
        <v>22</v>
      </c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</row>
    <row r="2" spans="1:236" s="2" customFormat="1" ht="23.25" customHeight="1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</row>
    <row r="3" spans="193:241" s="3" customFormat="1" ht="24" customHeight="1">
      <c r="GK3" s="137" t="s">
        <v>249</v>
      </c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34"/>
      <c r="IE3" s="34"/>
      <c r="IF3" s="34"/>
      <c r="IG3" s="34"/>
    </row>
    <row r="4" spans="193:241" s="3" customFormat="1" ht="12.75"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7" t="s">
        <v>250</v>
      </c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209:236" s="3" customFormat="1" ht="12">
      <c r="HA5" s="135" t="s">
        <v>18</v>
      </c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</row>
    <row r="6" spans="208:236" s="3" customFormat="1" ht="12">
      <c r="GZ6" s="114" t="s">
        <v>19</v>
      </c>
      <c r="HA6" s="114"/>
      <c r="HB6" s="113" t="s">
        <v>313</v>
      </c>
      <c r="HC6" s="113"/>
      <c r="HD6" s="113"/>
      <c r="HE6" s="136" t="s">
        <v>19</v>
      </c>
      <c r="HF6" s="136"/>
      <c r="HG6" s="113" t="s">
        <v>314</v>
      </c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4">
        <v>20</v>
      </c>
      <c r="HS6" s="114"/>
      <c r="HT6" s="114"/>
      <c r="HU6" s="115" t="s">
        <v>315</v>
      </c>
      <c r="HV6" s="115"/>
      <c r="HW6" s="115"/>
      <c r="HY6" s="5" t="s">
        <v>20</v>
      </c>
      <c r="IB6" s="5"/>
    </row>
    <row r="7" s="3" customFormat="1" ht="12">
      <c r="IB7" s="4" t="s">
        <v>21</v>
      </c>
    </row>
    <row r="8" ht="12" thickBot="1"/>
    <row r="9" spans="1:236" ht="33.75" customHeight="1">
      <c r="A9" s="148" t="s">
        <v>0</v>
      </c>
      <c r="B9" s="123"/>
      <c r="C9" s="123"/>
      <c r="D9" s="123"/>
      <c r="E9" s="149"/>
      <c r="F9" s="122" t="s">
        <v>1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49"/>
      <c r="AJ9" s="116" t="s">
        <v>2</v>
      </c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131" t="s">
        <v>246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3"/>
      <c r="DW9" s="116" t="s">
        <v>48</v>
      </c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8"/>
      <c r="EO9" s="116" t="s">
        <v>47</v>
      </c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8"/>
      <c r="FG9" s="116" t="s">
        <v>9</v>
      </c>
      <c r="FH9" s="117"/>
      <c r="FI9" s="117"/>
      <c r="FJ9" s="117"/>
      <c r="FK9" s="117"/>
      <c r="FL9" s="117"/>
      <c r="FM9" s="117"/>
      <c r="FN9" s="117"/>
      <c r="FO9" s="117"/>
      <c r="FP9" s="117"/>
      <c r="FQ9" s="118"/>
      <c r="FR9" s="131" t="s">
        <v>15</v>
      </c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3"/>
      <c r="HF9" s="122" t="s">
        <v>16</v>
      </c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4"/>
    </row>
    <row r="10" spans="1:236" ht="13.5" customHeight="1">
      <c r="A10" s="150"/>
      <c r="B10" s="126"/>
      <c r="C10" s="126"/>
      <c r="D10" s="126"/>
      <c r="E10" s="151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51"/>
      <c r="AJ10" s="142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59" t="s">
        <v>5</v>
      </c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1"/>
      <c r="BK10" s="59" t="s">
        <v>43</v>
      </c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1"/>
      <c r="CA10" s="59" t="s">
        <v>44</v>
      </c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1"/>
      <c r="CQ10" s="59" t="s">
        <v>45</v>
      </c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1"/>
      <c r="DG10" s="59" t="s">
        <v>46</v>
      </c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1"/>
      <c r="DW10" s="119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1"/>
      <c r="EO10" s="119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1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4"/>
      <c r="FR10" s="139" t="s">
        <v>10</v>
      </c>
      <c r="FS10" s="140"/>
      <c r="FT10" s="140"/>
      <c r="FU10" s="140"/>
      <c r="FV10" s="140"/>
      <c r="FW10" s="140"/>
      <c r="FX10" s="140"/>
      <c r="FY10" s="140"/>
      <c r="FZ10" s="140"/>
      <c r="GA10" s="141"/>
      <c r="GB10" s="139" t="s">
        <v>11</v>
      </c>
      <c r="GC10" s="140"/>
      <c r="GD10" s="140"/>
      <c r="GE10" s="140"/>
      <c r="GF10" s="140"/>
      <c r="GG10" s="141"/>
      <c r="GH10" s="59" t="s">
        <v>14</v>
      </c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1"/>
      <c r="HF10" s="125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7"/>
    </row>
    <row r="11" spans="1:236" ht="54.75" customHeight="1">
      <c r="A11" s="152"/>
      <c r="B11" s="129"/>
      <c r="C11" s="129"/>
      <c r="D11" s="129"/>
      <c r="E11" s="153"/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53"/>
      <c r="AJ11" s="119"/>
      <c r="AK11" s="120"/>
      <c r="AL11" s="120"/>
      <c r="AM11" s="120"/>
      <c r="AN11" s="120"/>
      <c r="AO11" s="120"/>
      <c r="AP11" s="120"/>
      <c r="AQ11" s="120"/>
      <c r="AR11" s="120"/>
      <c r="AS11" s="120"/>
      <c r="AT11" s="121"/>
      <c r="AU11" s="145" t="s">
        <v>3</v>
      </c>
      <c r="AV11" s="146"/>
      <c r="AW11" s="146"/>
      <c r="AX11" s="146"/>
      <c r="AY11" s="146"/>
      <c r="AZ11" s="146"/>
      <c r="BA11" s="146"/>
      <c r="BB11" s="147"/>
      <c r="BC11" s="145" t="s">
        <v>4</v>
      </c>
      <c r="BD11" s="146"/>
      <c r="BE11" s="146"/>
      <c r="BF11" s="60"/>
      <c r="BG11" s="60"/>
      <c r="BH11" s="60"/>
      <c r="BI11" s="60"/>
      <c r="BJ11" s="61"/>
      <c r="BK11" s="59" t="s">
        <v>6</v>
      </c>
      <c r="BL11" s="60"/>
      <c r="BM11" s="60"/>
      <c r="BN11" s="60"/>
      <c r="BO11" s="60"/>
      <c r="BP11" s="60"/>
      <c r="BQ11" s="60"/>
      <c r="BR11" s="61"/>
      <c r="BS11" s="59" t="s">
        <v>7</v>
      </c>
      <c r="BT11" s="60"/>
      <c r="BU11" s="60"/>
      <c r="BV11" s="60"/>
      <c r="BW11" s="60"/>
      <c r="BX11" s="60"/>
      <c r="BY11" s="60"/>
      <c r="BZ11" s="61"/>
      <c r="CA11" s="59" t="s">
        <v>6</v>
      </c>
      <c r="CB11" s="60"/>
      <c r="CC11" s="60"/>
      <c r="CD11" s="60"/>
      <c r="CE11" s="60"/>
      <c r="CF11" s="60"/>
      <c r="CG11" s="60"/>
      <c r="CH11" s="61"/>
      <c r="CI11" s="59" t="s">
        <v>7</v>
      </c>
      <c r="CJ11" s="60"/>
      <c r="CK11" s="60"/>
      <c r="CL11" s="60"/>
      <c r="CM11" s="60"/>
      <c r="CN11" s="60"/>
      <c r="CO11" s="60"/>
      <c r="CP11" s="61"/>
      <c r="CQ11" s="59" t="s">
        <v>6</v>
      </c>
      <c r="CR11" s="60"/>
      <c r="CS11" s="60"/>
      <c r="CT11" s="60"/>
      <c r="CU11" s="60"/>
      <c r="CV11" s="60"/>
      <c r="CW11" s="60"/>
      <c r="CX11" s="61"/>
      <c r="CY11" s="59" t="s">
        <v>7</v>
      </c>
      <c r="CZ11" s="60"/>
      <c r="DA11" s="60"/>
      <c r="DB11" s="60"/>
      <c r="DC11" s="60"/>
      <c r="DD11" s="60"/>
      <c r="DE11" s="60"/>
      <c r="DF11" s="61"/>
      <c r="DG11" s="59" t="s">
        <v>6</v>
      </c>
      <c r="DH11" s="60"/>
      <c r="DI11" s="60"/>
      <c r="DJ11" s="60"/>
      <c r="DK11" s="60"/>
      <c r="DL11" s="60"/>
      <c r="DM11" s="60"/>
      <c r="DN11" s="61"/>
      <c r="DO11" s="59" t="s">
        <v>7</v>
      </c>
      <c r="DP11" s="60"/>
      <c r="DQ11" s="60"/>
      <c r="DR11" s="60"/>
      <c r="DS11" s="60"/>
      <c r="DT11" s="60"/>
      <c r="DU11" s="60"/>
      <c r="DV11" s="61"/>
      <c r="DW11" s="59" t="s">
        <v>5</v>
      </c>
      <c r="DX11" s="60"/>
      <c r="DY11" s="60"/>
      <c r="DZ11" s="60"/>
      <c r="EA11" s="60"/>
      <c r="EB11" s="60"/>
      <c r="EC11" s="60"/>
      <c r="ED11" s="60"/>
      <c r="EE11" s="61"/>
      <c r="EF11" s="75" t="s">
        <v>8</v>
      </c>
      <c r="EG11" s="76"/>
      <c r="EH11" s="76"/>
      <c r="EI11" s="76"/>
      <c r="EJ11" s="76"/>
      <c r="EK11" s="76"/>
      <c r="EL11" s="76"/>
      <c r="EM11" s="76"/>
      <c r="EN11" s="77"/>
      <c r="EO11" s="59" t="s">
        <v>5</v>
      </c>
      <c r="EP11" s="60"/>
      <c r="EQ11" s="60"/>
      <c r="ER11" s="60"/>
      <c r="ES11" s="60"/>
      <c r="ET11" s="60"/>
      <c r="EU11" s="60"/>
      <c r="EV11" s="60"/>
      <c r="EW11" s="61"/>
      <c r="EX11" s="75" t="s">
        <v>8</v>
      </c>
      <c r="EY11" s="76"/>
      <c r="EZ11" s="76"/>
      <c r="FA11" s="76"/>
      <c r="FB11" s="76"/>
      <c r="FC11" s="76"/>
      <c r="FD11" s="76"/>
      <c r="FE11" s="76"/>
      <c r="FF11" s="77"/>
      <c r="FG11" s="119"/>
      <c r="FH11" s="120"/>
      <c r="FI11" s="120"/>
      <c r="FJ11" s="120"/>
      <c r="FK11" s="120"/>
      <c r="FL11" s="120"/>
      <c r="FM11" s="120"/>
      <c r="FN11" s="120"/>
      <c r="FO11" s="120"/>
      <c r="FP11" s="120"/>
      <c r="FQ11" s="121"/>
      <c r="FR11" s="119"/>
      <c r="FS11" s="120"/>
      <c r="FT11" s="120"/>
      <c r="FU11" s="120"/>
      <c r="FV11" s="120"/>
      <c r="FW11" s="120"/>
      <c r="FX11" s="120"/>
      <c r="FY11" s="120"/>
      <c r="FZ11" s="120"/>
      <c r="GA11" s="121"/>
      <c r="GB11" s="119"/>
      <c r="GC11" s="120"/>
      <c r="GD11" s="120"/>
      <c r="GE11" s="120"/>
      <c r="GF11" s="120"/>
      <c r="GG11" s="121"/>
      <c r="GH11" s="75" t="s">
        <v>12</v>
      </c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7"/>
      <c r="GT11" s="75" t="s">
        <v>13</v>
      </c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7"/>
      <c r="HF11" s="128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30"/>
    </row>
    <row r="12" spans="1:236" s="6" customFormat="1" ht="11.25">
      <c r="A12" s="72"/>
      <c r="B12" s="73"/>
      <c r="C12" s="73"/>
      <c r="D12" s="73"/>
      <c r="E12" s="74"/>
      <c r="F12" s="59" t="s">
        <v>24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  <c r="AJ12" s="62">
        <f>AJ13+AJ29</f>
        <v>240.76</v>
      </c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2">
        <f>AU13+AU29</f>
        <v>190.00411599999998</v>
      </c>
      <c r="AV12" s="63"/>
      <c r="AW12" s="63"/>
      <c r="AX12" s="63"/>
      <c r="AY12" s="63"/>
      <c r="AZ12" s="63"/>
      <c r="BA12" s="63"/>
      <c r="BB12" s="64"/>
      <c r="BC12" s="62">
        <f>BC13+BC29</f>
        <v>4.50805</v>
      </c>
      <c r="BD12" s="63"/>
      <c r="BE12" s="63"/>
      <c r="BF12" s="63"/>
      <c r="BG12" s="63"/>
      <c r="BH12" s="63"/>
      <c r="BI12" s="63"/>
      <c r="BJ12" s="64"/>
      <c r="BK12" s="62">
        <f>BK13+BK29</f>
        <v>72.2775</v>
      </c>
      <c r="BL12" s="63"/>
      <c r="BM12" s="63"/>
      <c r="BN12" s="63"/>
      <c r="BO12" s="63"/>
      <c r="BP12" s="63"/>
      <c r="BQ12" s="63"/>
      <c r="BR12" s="64"/>
      <c r="BS12" s="62">
        <f>BS13+BS29</f>
        <v>4.21855</v>
      </c>
      <c r="BT12" s="63"/>
      <c r="BU12" s="63"/>
      <c r="BV12" s="63"/>
      <c r="BW12" s="63"/>
      <c r="BX12" s="63"/>
      <c r="BY12" s="63"/>
      <c r="BZ12" s="64"/>
      <c r="CA12" s="62">
        <f>CA13+CA29</f>
        <v>7.737500000000001</v>
      </c>
      <c r="CB12" s="63"/>
      <c r="CC12" s="63"/>
      <c r="CD12" s="63"/>
      <c r="CE12" s="63"/>
      <c r="CF12" s="63"/>
      <c r="CG12" s="63"/>
      <c r="CH12" s="64"/>
      <c r="CI12" s="62">
        <f>CI13+CI29</f>
        <v>0.2895</v>
      </c>
      <c r="CJ12" s="63"/>
      <c r="CK12" s="63"/>
      <c r="CL12" s="63"/>
      <c r="CM12" s="63"/>
      <c r="CN12" s="63"/>
      <c r="CO12" s="63"/>
      <c r="CP12" s="64"/>
      <c r="CQ12" s="62">
        <f>CQ13+CQ29</f>
        <v>15.893500000000001</v>
      </c>
      <c r="CR12" s="63"/>
      <c r="CS12" s="63"/>
      <c r="CT12" s="63"/>
      <c r="CU12" s="63"/>
      <c r="CV12" s="63"/>
      <c r="CW12" s="63"/>
      <c r="CX12" s="64"/>
      <c r="CY12" s="62">
        <f>CY13+CY29</f>
        <v>0</v>
      </c>
      <c r="CZ12" s="63"/>
      <c r="DA12" s="63"/>
      <c r="DB12" s="63"/>
      <c r="DC12" s="63"/>
      <c r="DD12" s="63"/>
      <c r="DE12" s="63"/>
      <c r="DF12" s="64"/>
      <c r="DG12" s="62">
        <f>DG13+DG29</f>
        <v>94.095616</v>
      </c>
      <c r="DH12" s="63"/>
      <c r="DI12" s="63"/>
      <c r="DJ12" s="63"/>
      <c r="DK12" s="63"/>
      <c r="DL12" s="63"/>
      <c r="DM12" s="63"/>
      <c r="DN12" s="64"/>
      <c r="DO12" s="62">
        <f>DO13+DO29</f>
        <v>0</v>
      </c>
      <c r="DP12" s="63"/>
      <c r="DQ12" s="63"/>
      <c r="DR12" s="63"/>
      <c r="DS12" s="63"/>
      <c r="DT12" s="63"/>
      <c r="DU12" s="63"/>
      <c r="DV12" s="64"/>
      <c r="DW12" s="62">
        <f>DW13+DW29</f>
        <v>4.21855</v>
      </c>
      <c r="DX12" s="63"/>
      <c r="DY12" s="63"/>
      <c r="DZ12" s="63"/>
      <c r="EA12" s="63"/>
      <c r="EB12" s="63"/>
      <c r="EC12" s="63"/>
      <c r="ED12" s="63"/>
      <c r="EE12" s="64"/>
      <c r="EF12" s="62">
        <f>EF13+EF29</f>
        <v>0</v>
      </c>
      <c r="EG12" s="63"/>
      <c r="EH12" s="63"/>
      <c r="EI12" s="63"/>
      <c r="EJ12" s="63"/>
      <c r="EK12" s="63"/>
      <c r="EL12" s="63"/>
      <c r="EM12" s="63"/>
      <c r="EN12" s="64"/>
      <c r="EO12" s="62">
        <f>EO13+EO29</f>
        <v>0</v>
      </c>
      <c r="EP12" s="63"/>
      <c r="EQ12" s="63"/>
      <c r="ER12" s="63"/>
      <c r="ES12" s="63"/>
      <c r="ET12" s="63"/>
      <c r="EU12" s="63"/>
      <c r="EV12" s="63"/>
      <c r="EW12" s="64"/>
      <c r="EX12" s="62">
        <f>EX13+EX29</f>
        <v>0</v>
      </c>
      <c r="EY12" s="63"/>
      <c r="EZ12" s="63"/>
      <c r="FA12" s="63"/>
      <c r="FB12" s="63"/>
      <c r="FC12" s="63"/>
      <c r="FD12" s="63"/>
      <c r="FE12" s="63"/>
      <c r="FF12" s="64"/>
      <c r="FG12" s="99">
        <f>AU12-BC12</f>
        <v>185.49606599999998</v>
      </c>
      <c r="FH12" s="60"/>
      <c r="FI12" s="60"/>
      <c r="FJ12" s="60"/>
      <c r="FK12" s="60"/>
      <c r="FL12" s="60"/>
      <c r="FM12" s="60"/>
      <c r="FN12" s="60"/>
      <c r="FO12" s="60"/>
      <c r="FP12" s="60"/>
      <c r="FQ12" s="61"/>
      <c r="FR12" s="62">
        <f>(BS12+CI12)-(BK12+CA12)</f>
        <v>-75.50695</v>
      </c>
      <c r="FS12" s="63"/>
      <c r="FT12" s="63"/>
      <c r="FU12" s="63"/>
      <c r="FV12" s="63"/>
      <c r="FW12" s="63"/>
      <c r="FX12" s="63"/>
      <c r="FY12" s="63"/>
      <c r="FZ12" s="63"/>
      <c r="GA12" s="64"/>
      <c r="GB12" s="100">
        <f>BS12/BK12</f>
        <v>0.058366019854034785</v>
      </c>
      <c r="GC12" s="101"/>
      <c r="GD12" s="101"/>
      <c r="GE12" s="101"/>
      <c r="GF12" s="101"/>
      <c r="GG12" s="102"/>
      <c r="GH12" s="62">
        <v>0</v>
      </c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4"/>
      <c r="GT12" s="62">
        <v>0</v>
      </c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4"/>
      <c r="HF12" s="65" t="s">
        <v>300</v>
      </c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7"/>
    </row>
    <row r="13" spans="1:236" ht="22.5" customHeight="1">
      <c r="A13" s="72" t="s">
        <v>27</v>
      </c>
      <c r="B13" s="73"/>
      <c r="C13" s="73"/>
      <c r="D13" s="73"/>
      <c r="E13" s="74"/>
      <c r="F13" s="75" t="s">
        <v>25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7"/>
      <c r="AJ13" s="62">
        <f>AJ14+AJ15+AJ16+AJ28</f>
        <v>228.97</v>
      </c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2">
        <f>AU14+AU15+AU16+AU28</f>
        <v>178.214116</v>
      </c>
      <c r="AV13" s="63"/>
      <c r="AW13" s="63"/>
      <c r="AX13" s="63"/>
      <c r="AY13" s="63"/>
      <c r="AZ13" s="63"/>
      <c r="BA13" s="63"/>
      <c r="BB13" s="64"/>
      <c r="BC13" s="62">
        <f>BC14+BC15+BC16+BC28</f>
        <v>4.21855</v>
      </c>
      <c r="BD13" s="63"/>
      <c r="BE13" s="63"/>
      <c r="BF13" s="63"/>
      <c r="BG13" s="63"/>
      <c r="BH13" s="63"/>
      <c r="BI13" s="63"/>
      <c r="BJ13" s="64"/>
      <c r="BK13" s="62">
        <f>BK14+BK15+BK16+BK28</f>
        <v>69.9775</v>
      </c>
      <c r="BL13" s="63"/>
      <c r="BM13" s="63"/>
      <c r="BN13" s="63"/>
      <c r="BO13" s="63"/>
      <c r="BP13" s="63"/>
      <c r="BQ13" s="63"/>
      <c r="BR13" s="64"/>
      <c r="BS13" s="62">
        <f>BS14+BS15+BS16+BS28</f>
        <v>4.21855</v>
      </c>
      <c r="BT13" s="63"/>
      <c r="BU13" s="63"/>
      <c r="BV13" s="63"/>
      <c r="BW13" s="63"/>
      <c r="BX13" s="63"/>
      <c r="BY13" s="63"/>
      <c r="BZ13" s="64"/>
      <c r="CA13" s="62">
        <f>CA14+CA15+CA16+CA28</f>
        <v>3.2475</v>
      </c>
      <c r="CB13" s="63"/>
      <c r="CC13" s="63"/>
      <c r="CD13" s="63"/>
      <c r="CE13" s="63"/>
      <c r="CF13" s="63"/>
      <c r="CG13" s="63"/>
      <c r="CH13" s="64"/>
      <c r="CI13" s="62">
        <f>CI14+CI15+CI16+CI28</f>
        <v>0</v>
      </c>
      <c r="CJ13" s="63"/>
      <c r="CK13" s="63"/>
      <c r="CL13" s="63"/>
      <c r="CM13" s="63"/>
      <c r="CN13" s="63"/>
      <c r="CO13" s="63"/>
      <c r="CP13" s="64"/>
      <c r="CQ13" s="62">
        <f>CQ14+CQ15+CQ16+CQ28</f>
        <v>10.893500000000001</v>
      </c>
      <c r="CR13" s="63"/>
      <c r="CS13" s="63"/>
      <c r="CT13" s="63"/>
      <c r="CU13" s="63"/>
      <c r="CV13" s="63"/>
      <c r="CW13" s="63"/>
      <c r="CX13" s="64"/>
      <c r="CY13" s="62">
        <f>CY14+CY15+CY16+CY28</f>
        <v>0</v>
      </c>
      <c r="CZ13" s="63"/>
      <c r="DA13" s="63"/>
      <c r="DB13" s="63"/>
      <c r="DC13" s="63"/>
      <c r="DD13" s="63"/>
      <c r="DE13" s="63"/>
      <c r="DF13" s="64"/>
      <c r="DG13" s="62">
        <f>DG14+DG15+DG16+DG28</f>
        <v>94.095616</v>
      </c>
      <c r="DH13" s="63"/>
      <c r="DI13" s="63"/>
      <c r="DJ13" s="63"/>
      <c r="DK13" s="63"/>
      <c r="DL13" s="63"/>
      <c r="DM13" s="63"/>
      <c r="DN13" s="64"/>
      <c r="DO13" s="62">
        <f>DO14+DO15+DO16+DO28</f>
        <v>0</v>
      </c>
      <c r="DP13" s="63"/>
      <c r="DQ13" s="63"/>
      <c r="DR13" s="63"/>
      <c r="DS13" s="63"/>
      <c r="DT13" s="63"/>
      <c r="DU13" s="63"/>
      <c r="DV13" s="64"/>
      <c r="DW13" s="62">
        <f>DW16</f>
        <v>4.21855</v>
      </c>
      <c r="DX13" s="63"/>
      <c r="DY13" s="63"/>
      <c r="DZ13" s="63"/>
      <c r="EA13" s="63"/>
      <c r="EB13" s="63"/>
      <c r="EC13" s="63"/>
      <c r="ED13" s="63"/>
      <c r="EE13" s="64"/>
      <c r="EF13" s="62">
        <f>EF16</f>
        <v>0</v>
      </c>
      <c r="EG13" s="63"/>
      <c r="EH13" s="63"/>
      <c r="EI13" s="63"/>
      <c r="EJ13" s="63"/>
      <c r="EK13" s="63"/>
      <c r="EL13" s="63"/>
      <c r="EM13" s="63"/>
      <c r="EN13" s="64"/>
      <c r="EO13" s="62">
        <f>EO16</f>
        <v>0</v>
      </c>
      <c r="EP13" s="63"/>
      <c r="EQ13" s="63"/>
      <c r="ER13" s="63"/>
      <c r="ES13" s="63"/>
      <c r="ET13" s="63"/>
      <c r="EU13" s="63"/>
      <c r="EV13" s="63"/>
      <c r="EW13" s="64"/>
      <c r="EX13" s="62">
        <f>EX16</f>
        <v>0</v>
      </c>
      <c r="EY13" s="63"/>
      <c r="EZ13" s="63"/>
      <c r="FA13" s="63"/>
      <c r="FB13" s="63"/>
      <c r="FC13" s="63"/>
      <c r="FD13" s="63"/>
      <c r="FE13" s="63"/>
      <c r="FF13" s="64"/>
      <c r="FG13" s="99">
        <f aca="true" t="shared" si="0" ref="FG13:FG32">AU13-BC13</f>
        <v>173.995566</v>
      </c>
      <c r="FH13" s="60"/>
      <c r="FI13" s="60"/>
      <c r="FJ13" s="60"/>
      <c r="FK13" s="60"/>
      <c r="FL13" s="60"/>
      <c r="FM13" s="60"/>
      <c r="FN13" s="60"/>
      <c r="FO13" s="60"/>
      <c r="FP13" s="60"/>
      <c r="FQ13" s="61"/>
      <c r="FR13" s="62">
        <f aca="true" t="shared" si="1" ref="FR13:FR37">(BS13+CI13)-(BK13+CA13)</f>
        <v>-69.00645000000002</v>
      </c>
      <c r="FS13" s="63"/>
      <c r="FT13" s="63"/>
      <c r="FU13" s="63"/>
      <c r="FV13" s="63"/>
      <c r="FW13" s="63"/>
      <c r="FX13" s="63"/>
      <c r="FY13" s="63"/>
      <c r="FZ13" s="63"/>
      <c r="GA13" s="64"/>
      <c r="GB13" s="100">
        <f>BS13/BK13</f>
        <v>0.06028437712121752</v>
      </c>
      <c r="GC13" s="101"/>
      <c r="GD13" s="101"/>
      <c r="GE13" s="101"/>
      <c r="GF13" s="101"/>
      <c r="GG13" s="102"/>
      <c r="GH13" s="62">
        <v>0</v>
      </c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4"/>
      <c r="GT13" s="62">
        <v>0</v>
      </c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4"/>
      <c r="HF13" s="65" t="s">
        <v>300</v>
      </c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7"/>
    </row>
    <row r="14" spans="1:236" ht="22.5" customHeight="1" outlineLevel="1">
      <c r="A14" s="72" t="s">
        <v>49</v>
      </c>
      <c r="B14" s="73"/>
      <c r="C14" s="73"/>
      <c r="D14" s="73"/>
      <c r="E14" s="74"/>
      <c r="F14" s="75" t="s">
        <v>26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J14" s="62">
        <v>0</v>
      </c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2">
        <v>0</v>
      </c>
      <c r="AV14" s="63"/>
      <c r="AW14" s="63"/>
      <c r="AX14" s="63"/>
      <c r="AY14" s="63"/>
      <c r="AZ14" s="63"/>
      <c r="BA14" s="63"/>
      <c r="BB14" s="64"/>
      <c r="BC14" s="62">
        <v>0</v>
      </c>
      <c r="BD14" s="63"/>
      <c r="BE14" s="63"/>
      <c r="BF14" s="63"/>
      <c r="BG14" s="63"/>
      <c r="BH14" s="63"/>
      <c r="BI14" s="63"/>
      <c r="BJ14" s="64"/>
      <c r="BK14" s="62">
        <v>0</v>
      </c>
      <c r="BL14" s="63"/>
      <c r="BM14" s="63"/>
      <c r="BN14" s="63"/>
      <c r="BO14" s="63"/>
      <c r="BP14" s="63"/>
      <c r="BQ14" s="63"/>
      <c r="BR14" s="64"/>
      <c r="BS14" s="62">
        <v>0</v>
      </c>
      <c r="BT14" s="63"/>
      <c r="BU14" s="63"/>
      <c r="BV14" s="63"/>
      <c r="BW14" s="63"/>
      <c r="BX14" s="63"/>
      <c r="BY14" s="63"/>
      <c r="BZ14" s="64"/>
      <c r="CA14" s="62">
        <v>0</v>
      </c>
      <c r="CB14" s="63"/>
      <c r="CC14" s="63"/>
      <c r="CD14" s="63"/>
      <c r="CE14" s="63"/>
      <c r="CF14" s="63"/>
      <c r="CG14" s="63"/>
      <c r="CH14" s="64"/>
      <c r="CI14" s="62">
        <v>0</v>
      </c>
      <c r="CJ14" s="63"/>
      <c r="CK14" s="63"/>
      <c r="CL14" s="63"/>
      <c r="CM14" s="63"/>
      <c r="CN14" s="63"/>
      <c r="CO14" s="63"/>
      <c r="CP14" s="64"/>
      <c r="CQ14" s="62">
        <v>0</v>
      </c>
      <c r="CR14" s="63"/>
      <c r="CS14" s="63"/>
      <c r="CT14" s="63"/>
      <c r="CU14" s="63"/>
      <c r="CV14" s="63"/>
      <c r="CW14" s="63"/>
      <c r="CX14" s="64"/>
      <c r="CY14" s="62">
        <v>0</v>
      </c>
      <c r="CZ14" s="63"/>
      <c r="DA14" s="63"/>
      <c r="DB14" s="63"/>
      <c r="DC14" s="63"/>
      <c r="DD14" s="63"/>
      <c r="DE14" s="63"/>
      <c r="DF14" s="64"/>
      <c r="DG14" s="62">
        <v>0</v>
      </c>
      <c r="DH14" s="63"/>
      <c r="DI14" s="63"/>
      <c r="DJ14" s="63"/>
      <c r="DK14" s="63"/>
      <c r="DL14" s="63"/>
      <c r="DM14" s="63"/>
      <c r="DN14" s="64"/>
      <c r="DO14" s="62">
        <v>0</v>
      </c>
      <c r="DP14" s="63"/>
      <c r="DQ14" s="63"/>
      <c r="DR14" s="63"/>
      <c r="DS14" s="63"/>
      <c r="DT14" s="63"/>
      <c r="DU14" s="63"/>
      <c r="DV14" s="64"/>
      <c r="DW14" s="62">
        <f aca="true" t="shared" si="2" ref="DW14:DW32">BC14</f>
        <v>0</v>
      </c>
      <c r="DX14" s="63"/>
      <c r="DY14" s="63"/>
      <c r="DZ14" s="63"/>
      <c r="EA14" s="63"/>
      <c r="EB14" s="63"/>
      <c r="EC14" s="63"/>
      <c r="ED14" s="63"/>
      <c r="EE14" s="64"/>
      <c r="EF14" s="62">
        <f aca="true" t="shared" si="3" ref="EF14:EF37">CI14</f>
        <v>0</v>
      </c>
      <c r="EG14" s="63"/>
      <c r="EH14" s="63"/>
      <c r="EI14" s="63"/>
      <c r="EJ14" s="63"/>
      <c r="EK14" s="63"/>
      <c r="EL14" s="63"/>
      <c r="EM14" s="63"/>
      <c r="EN14" s="64"/>
      <c r="EO14" s="62">
        <v>0</v>
      </c>
      <c r="EP14" s="63"/>
      <c r="EQ14" s="63"/>
      <c r="ER14" s="63"/>
      <c r="ES14" s="63"/>
      <c r="ET14" s="63"/>
      <c r="EU14" s="63"/>
      <c r="EV14" s="63"/>
      <c r="EW14" s="64"/>
      <c r="EX14" s="62">
        <v>0</v>
      </c>
      <c r="EY14" s="63"/>
      <c r="EZ14" s="63"/>
      <c r="FA14" s="63"/>
      <c r="FB14" s="63"/>
      <c r="FC14" s="63"/>
      <c r="FD14" s="63"/>
      <c r="FE14" s="63"/>
      <c r="FF14" s="64"/>
      <c r="FG14" s="99">
        <v>0</v>
      </c>
      <c r="FH14" s="60"/>
      <c r="FI14" s="60"/>
      <c r="FJ14" s="60"/>
      <c r="FK14" s="60"/>
      <c r="FL14" s="60"/>
      <c r="FM14" s="60"/>
      <c r="FN14" s="60"/>
      <c r="FO14" s="60"/>
      <c r="FP14" s="60"/>
      <c r="FQ14" s="61"/>
      <c r="FR14" s="62">
        <f t="shared" si="1"/>
        <v>0</v>
      </c>
      <c r="FS14" s="63"/>
      <c r="FT14" s="63"/>
      <c r="FU14" s="63"/>
      <c r="FV14" s="63"/>
      <c r="FW14" s="63"/>
      <c r="FX14" s="63"/>
      <c r="FY14" s="63"/>
      <c r="FZ14" s="63"/>
      <c r="GA14" s="64"/>
      <c r="GB14" s="100">
        <v>0</v>
      </c>
      <c r="GC14" s="101"/>
      <c r="GD14" s="101"/>
      <c r="GE14" s="101"/>
      <c r="GF14" s="101"/>
      <c r="GG14" s="102"/>
      <c r="GH14" s="62">
        <v>0</v>
      </c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4"/>
      <c r="GT14" s="62">
        <v>0</v>
      </c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4"/>
      <c r="HF14" s="65" t="s">
        <v>300</v>
      </c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7"/>
    </row>
    <row r="15" spans="1:236" ht="21.75" customHeight="1" outlineLevel="1">
      <c r="A15" s="72" t="s">
        <v>50</v>
      </c>
      <c r="B15" s="73"/>
      <c r="C15" s="73"/>
      <c r="D15" s="73"/>
      <c r="E15" s="74"/>
      <c r="F15" s="75" t="s">
        <v>29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7"/>
      <c r="AJ15" s="62">
        <v>0</v>
      </c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2">
        <v>0</v>
      </c>
      <c r="AV15" s="63"/>
      <c r="AW15" s="63"/>
      <c r="AX15" s="63"/>
      <c r="AY15" s="63"/>
      <c r="AZ15" s="63"/>
      <c r="BA15" s="63"/>
      <c r="BB15" s="64"/>
      <c r="BC15" s="62">
        <v>0</v>
      </c>
      <c r="BD15" s="63"/>
      <c r="BE15" s="63"/>
      <c r="BF15" s="63"/>
      <c r="BG15" s="63"/>
      <c r="BH15" s="63"/>
      <c r="BI15" s="63"/>
      <c r="BJ15" s="64"/>
      <c r="BK15" s="62">
        <v>0</v>
      </c>
      <c r="BL15" s="63"/>
      <c r="BM15" s="63"/>
      <c r="BN15" s="63"/>
      <c r="BO15" s="63"/>
      <c r="BP15" s="63"/>
      <c r="BQ15" s="63"/>
      <c r="BR15" s="64"/>
      <c r="BS15" s="62">
        <v>0</v>
      </c>
      <c r="BT15" s="63"/>
      <c r="BU15" s="63"/>
      <c r="BV15" s="63"/>
      <c r="BW15" s="63"/>
      <c r="BX15" s="63"/>
      <c r="BY15" s="63"/>
      <c r="BZ15" s="64"/>
      <c r="CA15" s="62">
        <v>0</v>
      </c>
      <c r="CB15" s="63"/>
      <c r="CC15" s="63"/>
      <c r="CD15" s="63"/>
      <c r="CE15" s="63"/>
      <c r="CF15" s="63"/>
      <c r="CG15" s="63"/>
      <c r="CH15" s="64"/>
      <c r="CI15" s="62">
        <v>0</v>
      </c>
      <c r="CJ15" s="63"/>
      <c r="CK15" s="63"/>
      <c r="CL15" s="63"/>
      <c r="CM15" s="63"/>
      <c r="CN15" s="63"/>
      <c r="CO15" s="63"/>
      <c r="CP15" s="64"/>
      <c r="CQ15" s="62">
        <v>0</v>
      </c>
      <c r="CR15" s="63"/>
      <c r="CS15" s="63"/>
      <c r="CT15" s="63"/>
      <c r="CU15" s="63"/>
      <c r="CV15" s="63"/>
      <c r="CW15" s="63"/>
      <c r="CX15" s="64"/>
      <c r="CY15" s="62">
        <v>0</v>
      </c>
      <c r="CZ15" s="63"/>
      <c r="DA15" s="63"/>
      <c r="DB15" s="63"/>
      <c r="DC15" s="63"/>
      <c r="DD15" s="63"/>
      <c r="DE15" s="63"/>
      <c r="DF15" s="64"/>
      <c r="DG15" s="62">
        <v>0</v>
      </c>
      <c r="DH15" s="63"/>
      <c r="DI15" s="63"/>
      <c r="DJ15" s="63"/>
      <c r="DK15" s="63"/>
      <c r="DL15" s="63"/>
      <c r="DM15" s="63"/>
      <c r="DN15" s="64"/>
      <c r="DO15" s="62">
        <v>0</v>
      </c>
      <c r="DP15" s="63"/>
      <c r="DQ15" s="63"/>
      <c r="DR15" s="63"/>
      <c r="DS15" s="63"/>
      <c r="DT15" s="63"/>
      <c r="DU15" s="63"/>
      <c r="DV15" s="64"/>
      <c r="DW15" s="62">
        <f t="shared" si="2"/>
        <v>0</v>
      </c>
      <c r="DX15" s="63"/>
      <c r="DY15" s="63"/>
      <c r="DZ15" s="63"/>
      <c r="EA15" s="63"/>
      <c r="EB15" s="63"/>
      <c r="EC15" s="63"/>
      <c r="ED15" s="63"/>
      <c r="EE15" s="64"/>
      <c r="EF15" s="62">
        <f t="shared" si="3"/>
        <v>0</v>
      </c>
      <c r="EG15" s="63"/>
      <c r="EH15" s="63"/>
      <c r="EI15" s="63"/>
      <c r="EJ15" s="63"/>
      <c r="EK15" s="63"/>
      <c r="EL15" s="63"/>
      <c r="EM15" s="63"/>
      <c r="EN15" s="64"/>
      <c r="EO15" s="62">
        <v>0</v>
      </c>
      <c r="EP15" s="63"/>
      <c r="EQ15" s="63"/>
      <c r="ER15" s="63"/>
      <c r="ES15" s="63"/>
      <c r="ET15" s="63"/>
      <c r="EU15" s="63"/>
      <c r="EV15" s="63"/>
      <c r="EW15" s="64"/>
      <c r="EX15" s="62">
        <v>0</v>
      </c>
      <c r="EY15" s="63"/>
      <c r="EZ15" s="63"/>
      <c r="FA15" s="63"/>
      <c r="FB15" s="63"/>
      <c r="FC15" s="63"/>
      <c r="FD15" s="63"/>
      <c r="FE15" s="63"/>
      <c r="FF15" s="64"/>
      <c r="FG15" s="99">
        <v>0</v>
      </c>
      <c r="FH15" s="60"/>
      <c r="FI15" s="60"/>
      <c r="FJ15" s="60"/>
      <c r="FK15" s="60"/>
      <c r="FL15" s="60"/>
      <c r="FM15" s="60"/>
      <c r="FN15" s="60"/>
      <c r="FO15" s="60"/>
      <c r="FP15" s="60"/>
      <c r="FQ15" s="61"/>
      <c r="FR15" s="62">
        <f t="shared" si="1"/>
        <v>0</v>
      </c>
      <c r="FS15" s="63"/>
      <c r="FT15" s="63"/>
      <c r="FU15" s="63"/>
      <c r="FV15" s="63"/>
      <c r="FW15" s="63"/>
      <c r="FX15" s="63"/>
      <c r="FY15" s="63"/>
      <c r="FZ15" s="63"/>
      <c r="GA15" s="64"/>
      <c r="GB15" s="100">
        <v>0</v>
      </c>
      <c r="GC15" s="101"/>
      <c r="GD15" s="101"/>
      <c r="GE15" s="101"/>
      <c r="GF15" s="101"/>
      <c r="GG15" s="102"/>
      <c r="GH15" s="62">
        <v>0</v>
      </c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4"/>
      <c r="GT15" s="62">
        <v>0</v>
      </c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4"/>
      <c r="HF15" s="65" t="s">
        <v>300</v>
      </c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7"/>
    </row>
    <row r="16" spans="1:236" s="6" customFormat="1" ht="20.25" customHeight="1">
      <c r="A16" s="72" t="s">
        <v>51</v>
      </c>
      <c r="B16" s="73"/>
      <c r="C16" s="73"/>
      <c r="D16" s="73"/>
      <c r="E16" s="74"/>
      <c r="F16" s="75" t="s">
        <v>30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62">
        <f>SUM(AJ17:AT27)</f>
        <v>228.97</v>
      </c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2">
        <f>SUM(AU17:BB27)</f>
        <v>178.214116</v>
      </c>
      <c r="AV16" s="63"/>
      <c r="AW16" s="63"/>
      <c r="AX16" s="63"/>
      <c r="AY16" s="63"/>
      <c r="AZ16" s="63"/>
      <c r="BA16" s="63"/>
      <c r="BB16" s="64"/>
      <c r="BC16" s="62">
        <f>SUM(BC17:BJ27)</f>
        <v>4.21855</v>
      </c>
      <c r="BD16" s="63"/>
      <c r="BE16" s="63"/>
      <c r="BF16" s="63"/>
      <c r="BG16" s="63"/>
      <c r="BH16" s="63"/>
      <c r="BI16" s="63"/>
      <c r="BJ16" s="64"/>
      <c r="BK16" s="62">
        <f>SUM(BK17:BR27)</f>
        <v>69.9775</v>
      </c>
      <c r="BL16" s="63"/>
      <c r="BM16" s="63"/>
      <c r="BN16" s="63"/>
      <c r="BO16" s="63"/>
      <c r="BP16" s="63"/>
      <c r="BQ16" s="63"/>
      <c r="BR16" s="64"/>
      <c r="BS16" s="62">
        <f>SUM(BS17:BZ27)</f>
        <v>4.21855</v>
      </c>
      <c r="BT16" s="63"/>
      <c r="BU16" s="63"/>
      <c r="BV16" s="63"/>
      <c r="BW16" s="63"/>
      <c r="BX16" s="63"/>
      <c r="BY16" s="63"/>
      <c r="BZ16" s="64"/>
      <c r="CA16" s="62">
        <f>SUM(CA17:CH27)</f>
        <v>3.2475</v>
      </c>
      <c r="CB16" s="63"/>
      <c r="CC16" s="63"/>
      <c r="CD16" s="63"/>
      <c r="CE16" s="63"/>
      <c r="CF16" s="63"/>
      <c r="CG16" s="63"/>
      <c r="CH16" s="64"/>
      <c r="CI16" s="62">
        <f>SUM(CI17:CP27)</f>
        <v>0</v>
      </c>
      <c r="CJ16" s="63"/>
      <c r="CK16" s="63"/>
      <c r="CL16" s="63"/>
      <c r="CM16" s="63"/>
      <c r="CN16" s="63"/>
      <c r="CO16" s="63"/>
      <c r="CP16" s="64"/>
      <c r="CQ16" s="62">
        <f>SUM(CQ17:CX27)</f>
        <v>10.893500000000001</v>
      </c>
      <c r="CR16" s="63"/>
      <c r="CS16" s="63"/>
      <c r="CT16" s="63"/>
      <c r="CU16" s="63"/>
      <c r="CV16" s="63"/>
      <c r="CW16" s="63"/>
      <c r="CX16" s="64"/>
      <c r="CY16" s="62">
        <f>SUM(CY17:DF27)</f>
        <v>0</v>
      </c>
      <c r="CZ16" s="63"/>
      <c r="DA16" s="63"/>
      <c r="DB16" s="63"/>
      <c r="DC16" s="63"/>
      <c r="DD16" s="63"/>
      <c r="DE16" s="63"/>
      <c r="DF16" s="64"/>
      <c r="DG16" s="62">
        <f>SUM(DG17:DN27)</f>
        <v>94.095616</v>
      </c>
      <c r="DH16" s="63"/>
      <c r="DI16" s="63"/>
      <c r="DJ16" s="63"/>
      <c r="DK16" s="63"/>
      <c r="DL16" s="63"/>
      <c r="DM16" s="63"/>
      <c r="DN16" s="64"/>
      <c r="DO16" s="62">
        <f>SUM(DO17:DV27)</f>
        <v>0</v>
      </c>
      <c r="DP16" s="63"/>
      <c r="DQ16" s="63"/>
      <c r="DR16" s="63"/>
      <c r="DS16" s="63"/>
      <c r="DT16" s="63"/>
      <c r="DU16" s="63"/>
      <c r="DV16" s="64"/>
      <c r="DW16" s="62">
        <f>DW17+DW18+DW19+DW20+DW21+DW22+DW23+DW24+DW25+DW26+DW27</f>
        <v>4.21855</v>
      </c>
      <c r="DX16" s="63"/>
      <c r="DY16" s="63"/>
      <c r="DZ16" s="63"/>
      <c r="EA16" s="63"/>
      <c r="EB16" s="63"/>
      <c r="EC16" s="63"/>
      <c r="ED16" s="63"/>
      <c r="EE16" s="64"/>
      <c r="EF16" s="62">
        <f>EF17+EF18+EF19+EF20+EF21+EF22+EF23+EF24+EF25+EF26+EF27</f>
        <v>0</v>
      </c>
      <c r="EG16" s="63"/>
      <c r="EH16" s="63"/>
      <c r="EI16" s="63"/>
      <c r="EJ16" s="63"/>
      <c r="EK16" s="63"/>
      <c r="EL16" s="63"/>
      <c r="EM16" s="63"/>
      <c r="EN16" s="64"/>
      <c r="EO16" s="62">
        <f>EO17+EO18+EO19+EO20+EO21+EO22+EO23+EO24+EO25+EO26+EO27</f>
        <v>0</v>
      </c>
      <c r="EP16" s="63"/>
      <c r="EQ16" s="63"/>
      <c r="ER16" s="63"/>
      <c r="ES16" s="63"/>
      <c r="ET16" s="63"/>
      <c r="EU16" s="63"/>
      <c r="EV16" s="63"/>
      <c r="EW16" s="64"/>
      <c r="EX16" s="62">
        <f>EX17+EX18+EX19+EX20+EX21+EX22+EX23+EX24+EX25+EX26+EX27</f>
        <v>0</v>
      </c>
      <c r="EY16" s="63"/>
      <c r="EZ16" s="63"/>
      <c r="FA16" s="63"/>
      <c r="FB16" s="63"/>
      <c r="FC16" s="63"/>
      <c r="FD16" s="63"/>
      <c r="FE16" s="63"/>
      <c r="FF16" s="64"/>
      <c r="FG16" s="99">
        <f t="shared" si="0"/>
        <v>173.995566</v>
      </c>
      <c r="FH16" s="60"/>
      <c r="FI16" s="60"/>
      <c r="FJ16" s="60"/>
      <c r="FK16" s="60"/>
      <c r="FL16" s="60"/>
      <c r="FM16" s="60"/>
      <c r="FN16" s="60"/>
      <c r="FO16" s="60"/>
      <c r="FP16" s="60"/>
      <c r="FQ16" s="61"/>
      <c r="FR16" s="62">
        <f t="shared" si="1"/>
        <v>-69.00645000000002</v>
      </c>
      <c r="FS16" s="63"/>
      <c r="FT16" s="63"/>
      <c r="FU16" s="63"/>
      <c r="FV16" s="63"/>
      <c r="FW16" s="63"/>
      <c r="FX16" s="63"/>
      <c r="FY16" s="63"/>
      <c r="FZ16" s="63"/>
      <c r="GA16" s="64"/>
      <c r="GB16" s="100">
        <f>BS16/BK16</f>
        <v>0.06028437712121752</v>
      </c>
      <c r="GC16" s="101"/>
      <c r="GD16" s="101"/>
      <c r="GE16" s="101"/>
      <c r="GF16" s="101"/>
      <c r="GG16" s="102"/>
      <c r="GH16" s="56">
        <v>0</v>
      </c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8"/>
      <c r="GT16" s="56">
        <v>0</v>
      </c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8"/>
      <c r="HF16" s="65" t="s">
        <v>300</v>
      </c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7"/>
    </row>
    <row r="17" spans="1:236" s="39" customFormat="1" ht="67.5" customHeight="1">
      <c r="A17" s="110" t="s">
        <v>27</v>
      </c>
      <c r="B17" s="111"/>
      <c r="C17" s="111"/>
      <c r="D17" s="111"/>
      <c r="E17" s="112"/>
      <c r="F17" s="103" t="s">
        <v>233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6"/>
      <c r="AJ17" s="56">
        <v>54.24</v>
      </c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6">
        <f>BK17+CA17+CQ17+DG17</f>
        <v>54.242116</v>
      </c>
      <c r="AV17" s="57"/>
      <c r="AW17" s="57"/>
      <c r="AX17" s="57"/>
      <c r="AY17" s="57"/>
      <c r="AZ17" s="57"/>
      <c r="BA17" s="57"/>
      <c r="BB17" s="58"/>
      <c r="BC17" s="56">
        <f>BS17+CI17+CY17+DO17</f>
        <v>0</v>
      </c>
      <c r="BD17" s="57"/>
      <c r="BE17" s="57"/>
      <c r="BF17" s="57"/>
      <c r="BG17" s="57"/>
      <c r="BH17" s="57"/>
      <c r="BI17" s="57"/>
      <c r="BJ17" s="58"/>
      <c r="BK17" s="56">
        <v>0</v>
      </c>
      <c r="BL17" s="57"/>
      <c r="BM17" s="57"/>
      <c r="BN17" s="57"/>
      <c r="BO17" s="57"/>
      <c r="BP17" s="57"/>
      <c r="BQ17" s="57"/>
      <c r="BR17" s="58"/>
      <c r="BS17" s="56">
        <f>CI17+CY17+DO17+EE17</f>
        <v>0</v>
      </c>
      <c r="BT17" s="57"/>
      <c r="BU17" s="57"/>
      <c r="BV17" s="57"/>
      <c r="BW17" s="57"/>
      <c r="BX17" s="57"/>
      <c r="BY17" s="57"/>
      <c r="BZ17" s="58"/>
      <c r="CA17" s="56">
        <v>0</v>
      </c>
      <c r="CB17" s="57"/>
      <c r="CC17" s="57"/>
      <c r="CD17" s="57"/>
      <c r="CE17" s="57"/>
      <c r="CF17" s="57"/>
      <c r="CG17" s="57"/>
      <c r="CH17" s="58"/>
      <c r="CI17" s="56">
        <f>CY17+DO17+EE17+EU17</f>
        <v>0</v>
      </c>
      <c r="CJ17" s="57"/>
      <c r="CK17" s="57"/>
      <c r="CL17" s="57"/>
      <c r="CM17" s="57"/>
      <c r="CN17" s="57"/>
      <c r="CO17" s="57"/>
      <c r="CP17" s="58"/>
      <c r="CQ17" s="56">
        <v>0</v>
      </c>
      <c r="CR17" s="57"/>
      <c r="CS17" s="57"/>
      <c r="CT17" s="57"/>
      <c r="CU17" s="57"/>
      <c r="CV17" s="57"/>
      <c r="CW17" s="57"/>
      <c r="CX17" s="58"/>
      <c r="CY17" s="56">
        <f>DO17+EE17+EU17+FK17</f>
        <v>0</v>
      </c>
      <c r="CZ17" s="57"/>
      <c r="DA17" s="57"/>
      <c r="DB17" s="57"/>
      <c r="DC17" s="57"/>
      <c r="DD17" s="57"/>
      <c r="DE17" s="57"/>
      <c r="DF17" s="58"/>
      <c r="DG17" s="56">
        <v>54.242116</v>
      </c>
      <c r="DH17" s="57"/>
      <c r="DI17" s="57"/>
      <c r="DJ17" s="57"/>
      <c r="DK17" s="57"/>
      <c r="DL17" s="57"/>
      <c r="DM17" s="57"/>
      <c r="DN17" s="58"/>
      <c r="DO17" s="56">
        <v>0</v>
      </c>
      <c r="DP17" s="57"/>
      <c r="DQ17" s="57"/>
      <c r="DR17" s="57"/>
      <c r="DS17" s="57"/>
      <c r="DT17" s="57"/>
      <c r="DU17" s="57"/>
      <c r="DV17" s="58"/>
      <c r="DW17" s="62">
        <f t="shared" si="2"/>
        <v>0</v>
      </c>
      <c r="DX17" s="63"/>
      <c r="DY17" s="63"/>
      <c r="DZ17" s="63"/>
      <c r="EA17" s="63"/>
      <c r="EB17" s="63"/>
      <c r="EC17" s="63"/>
      <c r="ED17" s="63"/>
      <c r="EE17" s="64"/>
      <c r="EF17" s="62">
        <f t="shared" si="3"/>
        <v>0</v>
      </c>
      <c r="EG17" s="63"/>
      <c r="EH17" s="63"/>
      <c r="EI17" s="63"/>
      <c r="EJ17" s="63"/>
      <c r="EK17" s="63"/>
      <c r="EL17" s="63"/>
      <c r="EM17" s="63"/>
      <c r="EN17" s="64"/>
      <c r="EO17" s="62">
        <f aca="true" t="shared" si="4" ref="EO17:EO34">EX17</f>
        <v>0</v>
      </c>
      <c r="EP17" s="63"/>
      <c r="EQ17" s="63"/>
      <c r="ER17" s="63"/>
      <c r="ES17" s="63"/>
      <c r="ET17" s="63"/>
      <c r="EU17" s="63"/>
      <c r="EV17" s="63"/>
      <c r="EW17" s="64"/>
      <c r="EX17" s="62">
        <f aca="true" t="shared" si="5" ref="EX17:EX34">EF17</f>
        <v>0</v>
      </c>
      <c r="EY17" s="63"/>
      <c r="EZ17" s="63"/>
      <c r="FA17" s="63"/>
      <c r="FB17" s="63"/>
      <c r="FC17" s="63"/>
      <c r="FD17" s="63"/>
      <c r="FE17" s="63"/>
      <c r="FF17" s="64"/>
      <c r="FG17" s="94">
        <f t="shared" si="0"/>
        <v>54.242116</v>
      </c>
      <c r="FH17" s="79"/>
      <c r="FI17" s="79"/>
      <c r="FJ17" s="79"/>
      <c r="FK17" s="79"/>
      <c r="FL17" s="79"/>
      <c r="FM17" s="79"/>
      <c r="FN17" s="79"/>
      <c r="FO17" s="79"/>
      <c r="FP17" s="79"/>
      <c r="FQ17" s="80"/>
      <c r="FR17" s="56">
        <f t="shared" si="1"/>
        <v>0</v>
      </c>
      <c r="FS17" s="57"/>
      <c r="FT17" s="57"/>
      <c r="FU17" s="57"/>
      <c r="FV17" s="57"/>
      <c r="FW17" s="57"/>
      <c r="FX17" s="57"/>
      <c r="FY17" s="57"/>
      <c r="FZ17" s="57"/>
      <c r="GA17" s="58"/>
      <c r="GB17" s="56">
        <v>0</v>
      </c>
      <c r="GC17" s="57"/>
      <c r="GD17" s="57"/>
      <c r="GE17" s="57"/>
      <c r="GF17" s="57"/>
      <c r="GG17" s="58"/>
      <c r="GH17" s="56">
        <v>0</v>
      </c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8"/>
      <c r="GT17" s="56">
        <v>0</v>
      </c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8"/>
      <c r="HF17" s="65" t="s">
        <v>300</v>
      </c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7"/>
    </row>
    <row r="18" spans="1:236" s="39" customFormat="1" ht="22.5" customHeight="1">
      <c r="A18" s="110" t="s">
        <v>28</v>
      </c>
      <c r="B18" s="111"/>
      <c r="C18" s="111"/>
      <c r="D18" s="111"/>
      <c r="E18" s="112"/>
      <c r="F18" s="103" t="s">
        <v>234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6"/>
      <c r="AJ18" s="56">
        <v>12.98</v>
      </c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6">
        <f aca="true" t="shared" si="6" ref="AU18:AU27">BK18+CA18+CQ18+DG18</f>
        <v>12.98</v>
      </c>
      <c r="AV18" s="57"/>
      <c r="AW18" s="57"/>
      <c r="AX18" s="57"/>
      <c r="AY18" s="57"/>
      <c r="AZ18" s="57"/>
      <c r="BA18" s="57"/>
      <c r="BB18" s="58"/>
      <c r="BC18" s="56">
        <f aca="true" t="shared" si="7" ref="BC18:BC27">BS18+CI18+CY18+DO18</f>
        <v>0</v>
      </c>
      <c r="BD18" s="57"/>
      <c r="BE18" s="57"/>
      <c r="BF18" s="57"/>
      <c r="BG18" s="57"/>
      <c r="BH18" s="57"/>
      <c r="BI18" s="57"/>
      <c r="BJ18" s="58"/>
      <c r="BK18" s="56">
        <v>0</v>
      </c>
      <c r="BL18" s="57"/>
      <c r="BM18" s="57"/>
      <c r="BN18" s="57"/>
      <c r="BO18" s="57"/>
      <c r="BP18" s="57"/>
      <c r="BQ18" s="57"/>
      <c r="BR18" s="58"/>
      <c r="BS18" s="56">
        <v>0</v>
      </c>
      <c r="BT18" s="57"/>
      <c r="BU18" s="57"/>
      <c r="BV18" s="57"/>
      <c r="BW18" s="57"/>
      <c r="BX18" s="57"/>
      <c r="BY18" s="57"/>
      <c r="BZ18" s="58"/>
      <c r="CA18" s="56">
        <v>0</v>
      </c>
      <c r="CB18" s="57"/>
      <c r="CC18" s="57"/>
      <c r="CD18" s="57"/>
      <c r="CE18" s="57"/>
      <c r="CF18" s="57"/>
      <c r="CG18" s="57"/>
      <c r="CH18" s="58"/>
      <c r="CI18" s="56">
        <v>0</v>
      </c>
      <c r="CJ18" s="57"/>
      <c r="CK18" s="57"/>
      <c r="CL18" s="57"/>
      <c r="CM18" s="57"/>
      <c r="CN18" s="57"/>
      <c r="CO18" s="57"/>
      <c r="CP18" s="58"/>
      <c r="CQ18" s="56">
        <v>0</v>
      </c>
      <c r="CR18" s="57"/>
      <c r="CS18" s="57"/>
      <c r="CT18" s="57"/>
      <c r="CU18" s="57"/>
      <c r="CV18" s="57"/>
      <c r="CW18" s="57"/>
      <c r="CX18" s="58"/>
      <c r="CY18" s="56">
        <v>0</v>
      </c>
      <c r="CZ18" s="57"/>
      <c r="DA18" s="57"/>
      <c r="DB18" s="57"/>
      <c r="DC18" s="57"/>
      <c r="DD18" s="57"/>
      <c r="DE18" s="57"/>
      <c r="DF18" s="58"/>
      <c r="DG18" s="56">
        <v>12.98</v>
      </c>
      <c r="DH18" s="57"/>
      <c r="DI18" s="57"/>
      <c r="DJ18" s="57"/>
      <c r="DK18" s="57"/>
      <c r="DL18" s="57"/>
      <c r="DM18" s="57"/>
      <c r="DN18" s="58"/>
      <c r="DO18" s="56">
        <v>0</v>
      </c>
      <c r="DP18" s="57"/>
      <c r="DQ18" s="57"/>
      <c r="DR18" s="57"/>
      <c r="DS18" s="57"/>
      <c r="DT18" s="57"/>
      <c r="DU18" s="57"/>
      <c r="DV18" s="58"/>
      <c r="DW18" s="62">
        <f t="shared" si="2"/>
        <v>0</v>
      </c>
      <c r="DX18" s="63"/>
      <c r="DY18" s="63"/>
      <c r="DZ18" s="63"/>
      <c r="EA18" s="63"/>
      <c r="EB18" s="63"/>
      <c r="EC18" s="63"/>
      <c r="ED18" s="63"/>
      <c r="EE18" s="64"/>
      <c r="EF18" s="62">
        <f t="shared" si="3"/>
        <v>0</v>
      </c>
      <c r="EG18" s="63"/>
      <c r="EH18" s="63"/>
      <c r="EI18" s="63"/>
      <c r="EJ18" s="63"/>
      <c r="EK18" s="63"/>
      <c r="EL18" s="63"/>
      <c r="EM18" s="63"/>
      <c r="EN18" s="64"/>
      <c r="EO18" s="62">
        <f t="shared" si="4"/>
        <v>0</v>
      </c>
      <c r="EP18" s="63"/>
      <c r="EQ18" s="63"/>
      <c r="ER18" s="63"/>
      <c r="ES18" s="63"/>
      <c r="ET18" s="63"/>
      <c r="EU18" s="63"/>
      <c r="EV18" s="63"/>
      <c r="EW18" s="64"/>
      <c r="EX18" s="62">
        <f t="shared" si="5"/>
        <v>0</v>
      </c>
      <c r="EY18" s="63"/>
      <c r="EZ18" s="63"/>
      <c r="FA18" s="63"/>
      <c r="FB18" s="63"/>
      <c r="FC18" s="63"/>
      <c r="FD18" s="63"/>
      <c r="FE18" s="63"/>
      <c r="FF18" s="64"/>
      <c r="FG18" s="94">
        <f t="shared" si="0"/>
        <v>12.98</v>
      </c>
      <c r="FH18" s="79"/>
      <c r="FI18" s="79"/>
      <c r="FJ18" s="79"/>
      <c r="FK18" s="79"/>
      <c r="FL18" s="79"/>
      <c r="FM18" s="79"/>
      <c r="FN18" s="79"/>
      <c r="FO18" s="79"/>
      <c r="FP18" s="79"/>
      <c r="FQ18" s="80"/>
      <c r="FR18" s="56">
        <f t="shared" si="1"/>
        <v>0</v>
      </c>
      <c r="FS18" s="57"/>
      <c r="FT18" s="57"/>
      <c r="FU18" s="57"/>
      <c r="FV18" s="57"/>
      <c r="FW18" s="57"/>
      <c r="FX18" s="57"/>
      <c r="FY18" s="57"/>
      <c r="FZ18" s="57"/>
      <c r="GA18" s="58"/>
      <c r="GB18" s="56">
        <v>0</v>
      </c>
      <c r="GC18" s="57"/>
      <c r="GD18" s="57"/>
      <c r="GE18" s="57"/>
      <c r="GF18" s="57"/>
      <c r="GG18" s="58"/>
      <c r="GH18" s="56">
        <v>0</v>
      </c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8"/>
      <c r="GT18" s="56">
        <v>0</v>
      </c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8"/>
      <c r="HF18" s="65" t="s">
        <v>300</v>
      </c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7"/>
    </row>
    <row r="19" spans="1:236" s="39" customFormat="1" ht="21.75" customHeight="1">
      <c r="A19" s="110" t="s">
        <v>224</v>
      </c>
      <c r="B19" s="111"/>
      <c r="C19" s="111"/>
      <c r="D19" s="111"/>
      <c r="E19" s="112"/>
      <c r="F19" s="103" t="s">
        <v>235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6"/>
      <c r="AJ19" s="56">
        <v>12.98</v>
      </c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6">
        <f t="shared" si="6"/>
        <v>0</v>
      </c>
      <c r="AV19" s="57"/>
      <c r="AW19" s="57"/>
      <c r="AX19" s="57"/>
      <c r="AY19" s="57"/>
      <c r="AZ19" s="57"/>
      <c r="BA19" s="57"/>
      <c r="BB19" s="58"/>
      <c r="BC19" s="56">
        <f t="shared" si="7"/>
        <v>0</v>
      </c>
      <c r="BD19" s="57"/>
      <c r="BE19" s="57"/>
      <c r="BF19" s="57"/>
      <c r="BG19" s="57"/>
      <c r="BH19" s="57"/>
      <c r="BI19" s="57"/>
      <c r="BJ19" s="58"/>
      <c r="BK19" s="56">
        <v>0</v>
      </c>
      <c r="BL19" s="57"/>
      <c r="BM19" s="57"/>
      <c r="BN19" s="57"/>
      <c r="BO19" s="57"/>
      <c r="BP19" s="57"/>
      <c r="BQ19" s="57"/>
      <c r="BR19" s="58"/>
      <c r="BS19" s="56">
        <v>0</v>
      </c>
      <c r="BT19" s="57"/>
      <c r="BU19" s="57"/>
      <c r="BV19" s="57"/>
      <c r="BW19" s="57"/>
      <c r="BX19" s="57"/>
      <c r="BY19" s="57"/>
      <c r="BZ19" s="58"/>
      <c r="CA19" s="62">
        <v>0</v>
      </c>
      <c r="CB19" s="63"/>
      <c r="CC19" s="63"/>
      <c r="CD19" s="63"/>
      <c r="CE19" s="63"/>
      <c r="CF19" s="63"/>
      <c r="CG19" s="63"/>
      <c r="CH19" s="64"/>
      <c r="CI19" s="62">
        <v>0</v>
      </c>
      <c r="CJ19" s="63"/>
      <c r="CK19" s="63"/>
      <c r="CL19" s="63"/>
      <c r="CM19" s="63"/>
      <c r="CN19" s="63"/>
      <c r="CO19" s="63"/>
      <c r="CP19" s="64"/>
      <c r="CQ19" s="62">
        <v>0</v>
      </c>
      <c r="CR19" s="63"/>
      <c r="CS19" s="63"/>
      <c r="CT19" s="63"/>
      <c r="CU19" s="63"/>
      <c r="CV19" s="63"/>
      <c r="CW19" s="63"/>
      <c r="CX19" s="64"/>
      <c r="CY19" s="62">
        <v>0</v>
      </c>
      <c r="CZ19" s="63"/>
      <c r="DA19" s="63"/>
      <c r="DB19" s="63"/>
      <c r="DC19" s="63"/>
      <c r="DD19" s="63"/>
      <c r="DE19" s="63"/>
      <c r="DF19" s="64"/>
      <c r="DG19" s="62">
        <v>0</v>
      </c>
      <c r="DH19" s="63"/>
      <c r="DI19" s="63"/>
      <c r="DJ19" s="63"/>
      <c r="DK19" s="63"/>
      <c r="DL19" s="63"/>
      <c r="DM19" s="63"/>
      <c r="DN19" s="64"/>
      <c r="DO19" s="62">
        <v>0</v>
      </c>
      <c r="DP19" s="63"/>
      <c r="DQ19" s="63"/>
      <c r="DR19" s="63"/>
      <c r="DS19" s="63"/>
      <c r="DT19" s="63"/>
      <c r="DU19" s="63"/>
      <c r="DV19" s="64"/>
      <c r="DW19" s="62">
        <f t="shared" si="2"/>
        <v>0</v>
      </c>
      <c r="DX19" s="63"/>
      <c r="DY19" s="63"/>
      <c r="DZ19" s="63"/>
      <c r="EA19" s="63"/>
      <c r="EB19" s="63"/>
      <c r="EC19" s="63"/>
      <c r="ED19" s="63"/>
      <c r="EE19" s="64"/>
      <c r="EF19" s="62">
        <f t="shared" si="3"/>
        <v>0</v>
      </c>
      <c r="EG19" s="63"/>
      <c r="EH19" s="63"/>
      <c r="EI19" s="63"/>
      <c r="EJ19" s="63"/>
      <c r="EK19" s="63"/>
      <c r="EL19" s="63"/>
      <c r="EM19" s="63"/>
      <c r="EN19" s="64"/>
      <c r="EO19" s="62">
        <f t="shared" si="4"/>
        <v>0</v>
      </c>
      <c r="EP19" s="63"/>
      <c r="EQ19" s="63"/>
      <c r="ER19" s="63"/>
      <c r="ES19" s="63"/>
      <c r="ET19" s="63"/>
      <c r="EU19" s="63"/>
      <c r="EV19" s="63"/>
      <c r="EW19" s="64"/>
      <c r="EX19" s="62">
        <f t="shared" si="5"/>
        <v>0</v>
      </c>
      <c r="EY19" s="63"/>
      <c r="EZ19" s="63"/>
      <c r="FA19" s="63"/>
      <c r="FB19" s="63"/>
      <c r="FC19" s="63"/>
      <c r="FD19" s="63"/>
      <c r="FE19" s="63"/>
      <c r="FF19" s="64"/>
      <c r="FG19" s="94">
        <f t="shared" si="0"/>
        <v>0</v>
      </c>
      <c r="FH19" s="79"/>
      <c r="FI19" s="79"/>
      <c r="FJ19" s="79"/>
      <c r="FK19" s="79"/>
      <c r="FL19" s="79"/>
      <c r="FM19" s="79"/>
      <c r="FN19" s="79"/>
      <c r="FO19" s="79"/>
      <c r="FP19" s="79"/>
      <c r="FQ19" s="80"/>
      <c r="FR19" s="56">
        <f t="shared" si="1"/>
        <v>0</v>
      </c>
      <c r="FS19" s="57"/>
      <c r="FT19" s="57"/>
      <c r="FU19" s="57"/>
      <c r="FV19" s="57"/>
      <c r="FW19" s="57"/>
      <c r="FX19" s="57"/>
      <c r="FY19" s="57"/>
      <c r="FZ19" s="57"/>
      <c r="GA19" s="58"/>
      <c r="GB19" s="56">
        <v>0</v>
      </c>
      <c r="GC19" s="57"/>
      <c r="GD19" s="57"/>
      <c r="GE19" s="57"/>
      <c r="GF19" s="57"/>
      <c r="GG19" s="58"/>
      <c r="GH19" s="62">
        <v>0</v>
      </c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4"/>
      <c r="GT19" s="62">
        <v>0</v>
      </c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4"/>
      <c r="HF19" s="65" t="s">
        <v>300</v>
      </c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7"/>
    </row>
    <row r="20" spans="1:236" s="39" customFormat="1" ht="11.25">
      <c r="A20" s="110" t="s">
        <v>225</v>
      </c>
      <c r="B20" s="111"/>
      <c r="C20" s="111"/>
      <c r="D20" s="111"/>
      <c r="E20" s="112"/>
      <c r="F20" s="103" t="s">
        <v>236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6"/>
      <c r="AJ20" s="56">
        <v>3.38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6">
        <f t="shared" si="6"/>
        <v>2.56</v>
      </c>
      <c r="AV20" s="57"/>
      <c r="AW20" s="57"/>
      <c r="AX20" s="57"/>
      <c r="AY20" s="57"/>
      <c r="AZ20" s="57"/>
      <c r="BA20" s="57"/>
      <c r="BB20" s="58"/>
      <c r="BC20" s="56">
        <f t="shared" si="7"/>
        <v>0</v>
      </c>
      <c r="BD20" s="57"/>
      <c r="BE20" s="57"/>
      <c r="BF20" s="57"/>
      <c r="BG20" s="57"/>
      <c r="BH20" s="57"/>
      <c r="BI20" s="57"/>
      <c r="BJ20" s="58"/>
      <c r="BK20" s="56">
        <v>0</v>
      </c>
      <c r="BL20" s="57"/>
      <c r="BM20" s="57"/>
      <c r="BN20" s="57"/>
      <c r="BO20" s="57"/>
      <c r="BP20" s="57"/>
      <c r="BQ20" s="57"/>
      <c r="BR20" s="58"/>
      <c r="BS20" s="56">
        <v>0</v>
      </c>
      <c r="BT20" s="57"/>
      <c r="BU20" s="57"/>
      <c r="BV20" s="57"/>
      <c r="BW20" s="57"/>
      <c r="BX20" s="57"/>
      <c r="BY20" s="57"/>
      <c r="BZ20" s="58"/>
      <c r="CA20" s="56">
        <v>0</v>
      </c>
      <c r="CB20" s="57"/>
      <c r="CC20" s="57"/>
      <c r="CD20" s="57"/>
      <c r="CE20" s="57"/>
      <c r="CF20" s="57"/>
      <c r="CG20" s="57"/>
      <c r="CH20" s="58"/>
      <c r="CI20" s="56">
        <v>0</v>
      </c>
      <c r="CJ20" s="57"/>
      <c r="CK20" s="57"/>
      <c r="CL20" s="57"/>
      <c r="CM20" s="57"/>
      <c r="CN20" s="57"/>
      <c r="CO20" s="57"/>
      <c r="CP20" s="58"/>
      <c r="CQ20" s="56">
        <v>2.56</v>
      </c>
      <c r="CR20" s="57"/>
      <c r="CS20" s="57"/>
      <c r="CT20" s="57"/>
      <c r="CU20" s="57"/>
      <c r="CV20" s="57"/>
      <c r="CW20" s="57"/>
      <c r="CX20" s="58"/>
      <c r="CY20" s="56">
        <v>0</v>
      </c>
      <c r="CZ20" s="57"/>
      <c r="DA20" s="57"/>
      <c r="DB20" s="57"/>
      <c r="DC20" s="57"/>
      <c r="DD20" s="57"/>
      <c r="DE20" s="57"/>
      <c r="DF20" s="58"/>
      <c r="DG20" s="56">
        <v>0</v>
      </c>
      <c r="DH20" s="57"/>
      <c r="DI20" s="57"/>
      <c r="DJ20" s="57"/>
      <c r="DK20" s="57"/>
      <c r="DL20" s="57"/>
      <c r="DM20" s="57"/>
      <c r="DN20" s="58"/>
      <c r="DO20" s="56">
        <v>0</v>
      </c>
      <c r="DP20" s="57"/>
      <c r="DQ20" s="57"/>
      <c r="DR20" s="57"/>
      <c r="DS20" s="57"/>
      <c r="DT20" s="57"/>
      <c r="DU20" s="57"/>
      <c r="DV20" s="58"/>
      <c r="DW20" s="62">
        <f t="shared" si="2"/>
        <v>0</v>
      </c>
      <c r="DX20" s="63"/>
      <c r="DY20" s="63"/>
      <c r="DZ20" s="63"/>
      <c r="EA20" s="63"/>
      <c r="EB20" s="63"/>
      <c r="EC20" s="63"/>
      <c r="ED20" s="63"/>
      <c r="EE20" s="64"/>
      <c r="EF20" s="62">
        <f t="shared" si="3"/>
        <v>0</v>
      </c>
      <c r="EG20" s="63"/>
      <c r="EH20" s="63"/>
      <c r="EI20" s="63"/>
      <c r="EJ20" s="63"/>
      <c r="EK20" s="63"/>
      <c r="EL20" s="63"/>
      <c r="EM20" s="63"/>
      <c r="EN20" s="64"/>
      <c r="EO20" s="62">
        <f t="shared" si="4"/>
        <v>0</v>
      </c>
      <c r="EP20" s="63"/>
      <c r="EQ20" s="63"/>
      <c r="ER20" s="63"/>
      <c r="ES20" s="63"/>
      <c r="ET20" s="63"/>
      <c r="EU20" s="63"/>
      <c r="EV20" s="63"/>
      <c r="EW20" s="64"/>
      <c r="EX20" s="62">
        <f t="shared" si="5"/>
        <v>0</v>
      </c>
      <c r="EY20" s="63"/>
      <c r="EZ20" s="63"/>
      <c r="FA20" s="63"/>
      <c r="FB20" s="63"/>
      <c r="FC20" s="63"/>
      <c r="FD20" s="63"/>
      <c r="FE20" s="63"/>
      <c r="FF20" s="64"/>
      <c r="FG20" s="94">
        <f t="shared" si="0"/>
        <v>2.56</v>
      </c>
      <c r="FH20" s="79"/>
      <c r="FI20" s="79"/>
      <c r="FJ20" s="79"/>
      <c r="FK20" s="79"/>
      <c r="FL20" s="79"/>
      <c r="FM20" s="79"/>
      <c r="FN20" s="79"/>
      <c r="FO20" s="79"/>
      <c r="FP20" s="79"/>
      <c r="FQ20" s="80"/>
      <c r="FR20" s="56">
        <f t="shared" si="1"/>
        <v>0</v>
      </c>
      <c r="FS20" s="57"/>
      <c r="FT20" s="57"/>
      <c r="FU20" s="57"/>
      <c r="FV20" s="57"/>
      <c r="FW20" s="57"/>
      <c r="FX20" s="57"/>
      <c r="FY20" s="57"/>
      <c r="FZ20" s="57"/>
      <c r="GA20" s="58"/>
      <c r="GB20" s="56">
        <v>0</v>
      </c>
      <c r="GC20" s="57"/>
      <c r="GD20" s="57"/>
      <c r="GE20" s="57"/>
      <c r="GF20" s="57"/>
      <c r="GG20" s="58"/>
      <c r="GH20" s="56">
        <v>0</v>
      </c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8"/>
      <c r="GT20" s="56">
        <v>0</v>
      </c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8"/>
      <c r="HF20" s="65" t="s">
        <v>300</v>
      </c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7"/>
    </row>
    <row r="21" spans="1:236" s="39" customFormat="1" ht="11.25">
      <c r="A21" s="110" t="s">
        <v>226</v>
      </c>
      <c r="B21" s="111"/>
      <c r="C21" s="111"/>
      <c r="D21" s="111"/>
      <c r="E21" s="112"/>
      <c r="F21" s="103" t="s">
        <v>237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6"/>
      <c r="AJ21" s="56">
        <v>7.31</v>
      </c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6">
        <f t="shared" si="6"/>
        <v>1.75</v>
      </c>
      <c r="AV21" s="57"/>
      <c r="AW21" s="57"/>
      <c r="AX21" s="57"/>
      <c r="AY21" s="57"/>
      <c r="AZ21" s="57"/>
      <c r="BA21" s="57"/>
      <c r="BB21" s="58"/>
      <c r="BC21" s="56">
        <f t="shared" si="7"/>
        <v>0</v>
      </c>
      <c r="BD21" s="57"/>
      <c r="BE21" s="57"/>
      <c r="BF21" s="57"/>
      <c r="BG21" s="57"/>
      <c r="BH21" s="57"/>
      <c r="BI21" s="57"/>
      <c r="BJ21" s="58"/>
      <c r="BK21" s="56">
        <v>0</v>
      </c>
      <c r="BL21" s="57"/>
      <c r="BM21" s="57"/>
      <c r="BN21" s="57"/>
      <c r="BO21" s="57"/>
      <c r="BP21" s="57"/>
      <c r="BQ21" s="57"/>
      <c r="BR21" s="58"/>
      <c r="BS21" s="56">
        <v>0</v>
      </c>
      <c r="BT21" s="57"/>
      <c r="BU21" s="57"/>
      <c r="BV21" s="57"/>
      <c r="BW21" s="57"/>
      <c r="BX21" s="57"/>
      <c r="BY21" s="57"/>
      <c r="BZ21" s="58"/>
      <c r="CA21" s="56">
        <v>0</v>
      </c>
      <c r="CB21" s="57"/>
      <c r="CC21" s="57"/>
      <c r="CD21" s="57"/>
      <c r="CE21" s="57"/>
      <c r="CF21" s="57"/>
      <c r="CG21" s="57"/>
      <c r="CH21" s="58"/>
      <c r="CI21" s="56">
        <v>0</v>
      </c>
      <c r="CJ21" s="57"/>
      <c r="CK21" s="57"/>
      <c r="CL21" s="57"/>
      <c r="CM21" s="57"/>
      <c r="CN21" s="57"/>
      <c r="CO21" s="57"/>
      <c r="CP21" s="58"/>
      <c r="CQ21" s="56">
        <v>1.75</v>
      </c>
      <c r="CR21" s="57"/>
      <c r="CS21" s="57"/>
      <c r="CT21" s="57"/>
      <c r="CU21" s="57"/>
      <c r="CV21" s="57"/>
      <c r="CW21" s="57"/>
      <c r="CX21" s="58"/>
      <c r="CY21" s="56">
        <v>0</v>
      </c>
      <c r="CZ21" s="57"/>
      <c r="DA21" s="57"/>
      <c r="DB21" s="57"/>
      <c r="DC21" s="57"/>
      <c r="DD21" s="57"/>
      <c r="DE21" s="57"/>
      <c r="DF21" s="58"/>
      <c r="DG21" s="56">
        <v>0</v>
      </c>
      <c r="DH21" s="57"/>
      <c r="DI21" s="57"/>
      <c r="DJ21" s="57"/>
      <c r="DK21" s="57"/>
      <c r="DL21" s="57"/>
      <c r="DM21" s="57"/>
      <c r="DN21" s="58"/>
      <c r="DO21" s="56">
        <v>0</v>
      </c>
      <c r="DP21" s="57"/>
      <c r="DQ21" s="57"/>
      <c r="DR21" s="57"/>
      <c r="DS21" s="57"/>
      <c r="DT21" s="57"/>
      <c r="DU21" s="57"/>
      <c r="DV21" s="58"/>
      <c r="DW21" s="62">
        <f t="shared" si="2"/>
        <v>0</v>
      </c>
      <c r="DX21" s="63"/>
      <c r="DY21" s="63"/>
      <c r="DZ21" s="63"/>
      <c r="EA21" s="63"/>
      <c r="EB21" s="63"/>
      <c r="EC21" s="63"/>
      <c r="ED21" s="63"/>
      <c r="EE21" s="64"/>
      <c r="EF21" s="62">
        <f t="shared" si="3"/>
        <v>0</v>
      </c>
      <c r="EG21" s="63"/>
      <c r="EH21" s="63"/>
      <c r="EI21" s="63"/>
      <c r="EJ21" s="63"/>
      <c r="EK21" s="63"/>
      <c r="EL21" s="63"/>
      <c r="EM21" s="63"/>
      <c r="EN21" s="64"/>
      <c r="EO21" s="62">
        <f t="shared" si="4"/>
        <v>0</v>
      </c>
      <c r="EP21" s="63"/>
      <c r="EQ21" s="63"/>
      <c r="ER21" s="63"/>
      <c r="ES21" s="63"/>
      <c r="ET21" s="63"/>
      <c r="EU21" s="63"/>
      <c r="EV21" s="63"/>
      <c r="EW21" s="64"/>
      <c r="EX21" s="62">
        <f t="shared" si="5"/>
        <v>0</v>
      </c>
      <c r="EY21" s="63"/>
      <c r="EZ21" s="63"/>
      <c r="FA21" s="63"/>
      <c r="FB21" s="63"/>
      <c r="FC21" s="63"/>
      <c r="FD21" s="63"/>
      <c r="FE21" s="63"/>
      <c r="FF21" s="64"/>
      <c r="FG21" s="94">
        <f t="shared" si="0"/>
        <v>1.75</v>
      </c>
      <c r="FH21" s="79"/>
      <c r="FI21" s="79"/>
      <c r="FJ21" s="79"/>
      <c r="FK21" s="79"/>
      <c r="FL21" s="79"/>
      <c r="FM21" s="79"/>
      <c r="FN21" s="79"/>
      <c r="FO21" s="79"/>
      <c r="FP21" s="79"/>
      <c r="FQ21" s="80"/>
      <c r="FR21" s="56">
        <f t="shared" si="1"/>
        <v>0</v>
      </c>
      <c r="FS21" s="57"/>
      <c r="FT21" s="57"/>
      <c r="FU21" s="57"/>
      <c r="FV21" s="57"/>
      <c r="FW21" s="57"/>
      <c r="FX21" s="57"/>
      <c r="FY21" s="57"/>
      <c r="FZ21" s="57"/>
      <c r="GA21" s="58"/>
      <c r="GB21" s="56">
        <v>0</v>
      </c>
      <c r="GC21" s="57"/>
      <c r="GD21" s="57"/>
      <c r="GE21" s="57"/>
      <c r="GF21" s="57"/>
      <c r="GG21" s="58"/>
      <c r="GH21" s="56">
        <v>0</v>
      </c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8"/>
      <c r="GT21" s="56">
        <v>0</v>
      </c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8"/>
      <c r="HF21" s="65" t="s">
        <v>300</v>
      </c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7"/>
    </row>
    <row r="22" spans="1:236" s="6" customFormat="1" ht="35.25" customHeight="1">
      <c r="A22" s="110" t="s">
        <v>227</v>
      </c>
      <c r="B22" s="111"/>
      <c r="C22" s="111"/>
      <c r="D22" s="111"/>
      <c r="E22" s="112"/>
      <c r="F22" s="103" t="s">
        <v>238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6"/>
      <c r="AJ22" s="56">
        <v>52.83</v>
      </c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6">
        <f t="shared" si="6"/>
        <v>52.83</v>
      </c>
      <c r="AV22" s="57"/>
      <c r="AW22" s="57"/>
      <c r="AX22" s="57"/>
      <c r="AY22" s="57"/>
      <c r="AZ22" s="57"/>
      <c r="BA22" s="57"/>
      <c r="BB22" s="58"/>
      <c r="BC22" s="56">
        <f t="shared" si="7"/>
        <v>0</v>
      </c>
      <c r="BD22" s="57"/>
      <c r="BE22" s="57"/>
      <c r="BF22" s="57"/>
      <c r="BG22" s="57"/>
      <c r="BH22" s="57"/>
      <c r="BI22" s="57"/>
      <c r="BJ22" s="58"/>
      <c r="BK22" s="56">
        <v>52.83</v>
      </c>
      <c r="BL22" s="57"/>
      <c r="BM22" s="57"/>
      <c r="BN22" s="57"/>
      <c r="BO22" s="57"/>
      <c r="BP22" s="57"/>
      <c r="BQ22" s="57"/>
      <c r="BR22" s="58"/>
      <c r="BS22" s="95">
        <v>0</v>
      </c>
      <c r="BT22" s="96"/>
      <c r="BU22" s="96"/>
      <c r="BV22" s="96"/>
      <c r="BW22" s="96"/>
      <c r="BX22" s="96"/>
      <c r="BY22" s="96"/>
      <c r="BZ22" s="97"/>
      <c r="CA22" s="56">
        <v>0</v>
      </c>
      <c r="CB22" s="57"/>
      <c r="CC22" s="57"/>
      <c r="CD22" s="57"/>
      <c r="CE22" s="57"/>
      <c r="CF22" s="57"/>
      <c r="CG22" s="57"/>
      <c r="CH22" s="58"/>
      <c r="CI22" s="56">
        <v>0</v>
      </c>
      <c r="CJ22" s="57"/>
      <c r="CK22" s="57"/>
      <c r="CL22" s="57"/>
      <c r="CM22" s="57"/>
      <c r="CN22" s="57"/>
      <c r="CO22" s="57"/>
      <c r="CP22" s="58"/>
      <c r="CQ22" s="56">
        <v>0</v>
      </c>
      <c r="CR22" s="57"/>
      <c r="CS22" s="57"/>
      <c r="CT22" s="57"/>
      <c r="CU22" s="57"/>
      <c r="CV22" s="57"/>
      <c r="CW22" s="57"/>
      <c r="CX22" s="58"/>
      <c r="CY22" s="56">
        <v>0</v>
      </c>
      <c r="CZ22" s="57"/>
      <c r="DA22" s="57"/>
      <c r="DB22" s="57"/>
      <c r="DC22" s="57"/>
      <c r="DD22" s="57"/>
      <c r="DE22" s="57"/>
      <c r="DF22" s="58"/>
      <c r="DG22" s="56">
        <v>0</v>
      </c>
      <c r="DH22" s="57"/>
      <c r="DI22" s="57"/>
      <c r="DJ22" s="57"/>
      <c r="DK22" s="57"/>
      <c r="DL22" s="57"/>
      <c r="DM22" s="57"/>
      <c r="DN22" s="58"/>
      <c r="DO22" s="56">
        <v>0</v>
      </c>
      <c r="DP22" s="57"/>
      <c r="DQ22" s="57"/>
      <c r="DR22" s="57"/>
      <c r="DS22" s="57"/>
      <c r="DT22" s="57"/>
      <c r="DU22" s="57"/>
      <c r="DV22" s="58"/>
      <c r="DW22" s="62">
        <f t="shared" si="2"/>
        <v>0</v>
      </c>
      <c r="DX22" s="63"/>
      <c r="DY22" s="63"/>
      <c r="DZ22" s="63"/>
      <c r="EA22" s="63"/>
      <c r="EB22" s="63"/>
      <c r="EC22" s="63"/>
      <c r="ED22" s="63"/>
      <c r="EE22" s="64"/>
      <c r="EF22" s="62">
        <f t="shared" si="3"/>
        <v>0</v>
      </c>
      <c r="EG22" s="63"/>
      <c r="EH22" s="63"/>
      <c r="EI22" s="63"/>
      <c r="EJ22" s="63"/>
      <c r="EK22" s="63"/>
      <c r="EL22" s="63"/>
      <c r="EM22" s="63"/>
      <c r="EN22" s="64"/>
      <c r="EO22" s="107">
        <f t="shared" si="4"/>
        <v>0</v>
      </c>
      <c r="EP22" s="108"/>
      <c r="EQ22" s="108"/>
      <c r="ER22" s="108"/>
      <c r="ES22" s="108"/>
      <c r="ET22" s="108"/>
      <c r="EU22" s="108"/>
      <c r="EV22" s="108"/>
      <c r="EW22" s="109"/>
      <c r="EX22" s="95">
        <v>0</v>
      </c>
      <c r="EY22" s="96"/>
      <c r="EZ22" s="96"/>
      <c r="FA22" s="96"/>
      <c r="FB22" s="96"/>
      <c r="FC22" s="96"/>
      <c r="FD22" s="96"/>
      <c r="FE22" s="96"/>
      <c r="FF22" s="97"/>
      <c r="FG22" s="94">
        <f t="shared" si="0"/>
        <v>52.83</v>
      </c>
      <c r="FH22" s="79"/>
      <c r="FI22" s="79"/>
      <c r="FJ22" s="79"/>
      <c r="FK22" s="79"/>
      <c r="FL22" s="79"/>
      <c r="FM22" s="79"/>
      <c r="FN22" s="79"/>
      <c r="FO22" s="79"/>
      <c r="FP22" s="79"/>
      <c r="FQ22" s="80"/>
      <c r="FR22" s="56">
        <f t="shared" si="1"/>
        <v>-52.83</v>
      </c>
      <c r="FS22" s="57"/>
      <c r="FT22" s="57"/>
      <c r="FU22" s="57"/>
      <c r="FV22" s="57"/>
      <c r="FW22" s="57"/>
      <c r="FX22" s="57"/>
      <c r="FY22" s="57"/>
      <c r="FZ22" s="57"/>
      <c r="GA22" s="58"/>
      <c r="GB22" s="84">
        <f>BS22/BK22-1</f>
        <v>-1</v>
      </c>
      <c r="GC22" s="85"/>
      <c r="GD22" s="85"/>
      <c r="GE22" s="85"/>
      <c r="GF22" s="85"/>
      <c r="GG22" s="86"/>
      <c r="GH22" s="56">
        <v>0</v>
      </c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8"/>
      <c r="GT22" s="56">
        <v>0</v>
      </c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8"/>
      <c r="HF22" s="103" t="s">
        <v>312</v>
      </c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5"/>
    </row>
    <row r="23" spans="1:236" s="6" customFormat="1" ht="60" customHeight="1">
      <c r="A23" s="110" t="s">
        <v>228</v>
      </c>
      <c r="B23" s="111"/>
      <c r="C23" s="111"/>
      <c r="D23" s="111"/>
      <c r="E23" s="112"/>
      <c r="F23" s="103" t="s">
        <v>239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6"/>
      <c r="AJ23" s="56">
        <v>39.21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6">
        <f t="shared" si="6"/>
        <v>12.99</v>
      </c>
      <c r="AV23" s="57"/>
      <c r="AW23" s="57"/>
      <c r="AX23" s="57"/>
      <c r="AY23" s="57"/>
      <c r="AZ23" s="57"/>
      <c r="BA23" s="57"/>
      <c r="BB23" s="58"/>
      <c r="BC23" s="56">
        <f>BS23+CI23+CY23+DO23</f>
        <v>4.21855</v>
      </c>
      <c r="BD23" s="57"/>
      <c r="BE23" s="57"/>
      <c r="BF23" s="57"/>
      <c r="BG23" s="57"/>
      <c r="BH23" s="57"/>
      <c r="BI23" s="57"/>
      <c r="BJ23" s="58"/>
      <c r="BK23" s="56">
        <v>3.2475</v>
      </c>
      <c r="BL23" s="57"/>
      <c r="BM23" s="57"/>
      <c r="BN23" s="57"/>
      <c r="BO23" s="57"/>
      <c r="BP23" s="57"/>
      <c r="BQ23" s="57"/>
      <c r="BR23" s="58"/>
      <c r="BS23" s="95">
        <v>4.21855</v>
      </c>
      <c r="BT23" s="96"/>
      <c r="BU23" s="96"/>
      <c r="BV23" s="96"/>
      <c r="BW23" s="96"/>
      <c r="BX23" s="96"/>
      <c r="BY23" s="96"/>
      <c r="BZ23" s="97"/>
      <c r="CA23" s="56">
        <v>3.2475</v>
      </c>
      <c r="CB23" s="57"/>
      <c r="CC23" s="57"/>
      <c r="CD23" s="57"/>
      <c r="CE23" s="57"/>
      <c r="CF23" s="57"/>
      <c r="CG23" s="57"/>
      <c r="CH23" s="58"/>
      <c r="CI23" s="62">
        <v>0</v>
      </c>
      <c r="CJ23" s="63"/>
      <c r="CK23" s="63"/>
      <c r="CL23" s="63"/>
      <c r="CM23" s="63"/>
      <c r="CN23" s="63"/>
      <c r="CO23" s="63"/>
      <c r="CP23" s="64"/>
      <c r="CQ23" s="56">
        <v>3.2475</v>
      </c>
      <c r="CR23" s="57"/>
      <c r="CS23" s="57"/>
      <c r="CT23" s="57"/>
      <c r="CU23" s="57"/>
      <c r="CV23" s="57"/>
      <c r="CW23" s="57"/>
      <c r="CX23" s="58"/>
      <c r="CY23" s="62">
        <v>0</v>
      </c>
      <c r="CZ23" s="63"/>
      <c r="DA23" s="63"/>
      <c r="DB23" s="63"/>
      <c r="DC23" s="63"/>
      <c r="DD23" s="63"/>
      <c r="DE23" s="63"/>
      <c r="DF23" s="64"/>
      <c r="DG23" s="56">
        <v>3.2475</v>
      </c>
      <c r="DH23" s="57"/>
      <c r="DI23" s="57"/>
      <c r="DJ23" s="57"/>
      <c r="DK23" s="57"/>
      <c r="DL23" s="57"/>
      <c r="DM23" s="57"/>
      <c r="DN23" s="58"/>
      <c r="DO23" s="62">
        <v>0</v>
      </c>
      <c r="DP23" s="63"/>
      <c r="DQ23" s="63"/>
      <c r="DR23" s="63"/>
      <c r="DS23" s="63"/>
      <c r="DT23" s="63"/>
      <c r="DU23" s="63"/>
      <c r="DV23" s="64"/>
      <c r="DW23" s="62">
        <f t="shared" si="2"/>
        <v>4.21855</v>
      </c>
      <c r="DX23" s="63"/>
      <c r="DY23" s="63"/>
      <c r="DZ23" s="63"/>
      <c r="EA23" s="63"/>
      <c r="EB23" s="63"/>
      <c r="EC23" s="63"/>
      <c r="ED23" s="63"/>
      <c r="EE23" s="64"/>
      <c r="EF23" s="62">
        <f t="shared" si="3"/>
        <v>0</v>
      </c>
      <c r="EG23" s="63"/>
      <c r="EH23" s="63"/>
      <c r="EI23" s="63"/>
      <c r="EJ23" s="63"/>
      <c r="EK23" s="63"/>
      <c r="EL23" s="63"/>
      <c r="EM23" s="63"/>
      <c r="EN23" s="64"/>
      <c r="EO23" s="107">
        <f>EX23</f>
        <v>0</v>
      </c>
      <c r="EP23" s="108"/>
      <c r="EQ23" s="108"/>
      <c r="ER23" s="108"/>
      <c r="ES23" s="108"/>
      <c r="ET23" s="108"/>
      <c r="EU23" s="108"/>
      <c r="EV23" s="108"/>
      <c r="EW23" s="109"/>
      <c r="EX23" s="95">
        <v>0</v>
      </c>
      <c r="EY23" s="96"/>
      <c r="EZ23" s="96"/>
      <c r="FA23" s="96"/>
      <c r="FB23" s="96"/>
      <c r="FC23" s="96"/>
      <c r="FD23" s="96"/>
      <c r="FE23" s="96"/>
      <c r="FF23" s="97"/>
      <c r="FG23" s="94">
        <f>AU23-BC23</f>
        <v>8.771450000000002</v>
      </c>
      <c r="FH23" s="79"/>
      <c r="FI23" s="79"/>
      <c r="FJ23" s="79"/>
      <c r="FK23" s="79"/>
      <c r="FL23" s="79"/>
      <c r="FM23" s="79"/>
      <c r="FN23" s="79"/>
      <c r="FO23" s="79"/>
      <c r="FP23" s="79"/>
      <c r="FQ23" s="80"/>
      <c r="FR23" s="56">
        <f t="shared" si="1"/>
        <v>-2.2764500000000005</v>
      </c>
      <c r="FS23" s="57"/>
      <c r="FT23" s="57"/>
      <c r="FU23" s="57"/>
      <c r="FV23" s="57"/>
      <c r="FW23" s="57"/>
      <c r="FX23" s="57"/>
      <c r="FY23" s="57"/>
      <c r="FZ23" s="57"/>
      <c r="GA23" s="58"/>
      <c r="GB23" s="84">
        <f>BS23/BK23-1</f>
        <v>0.2990146266358735</v>
      </c>
      <c r="GC23" s="85"/>
      <c r="GD23" s="85"/>
      <c r="GE23" s="85"/>
      <c r="GF23" s="85"/>
      <c r="GG23" s="86"/>
      <c r="GH23" s="62">
        <v>0</v>
      </c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4"/>
      <c r="GT23" s="56">
        <f>FR23</f>
        <v>-2.2764500000000005</v>
      </c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8"/>
      <c r="HF23" s="103" t="s">
        <v>311</v>
      </c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5"/>
    </row>
    <row r="24" spans="1:236" s="39" customFormat="1" ht="13.5" customHeight="1">
      <c r="A24" s="110" t="s">
        <v>229</v>
      </c>
      <c r="B24" s="111"/>
      <c r="C24" s="111"/>
      <c r="D24" s="111"/>
      <c r="E24" s="112"/>
      <c r="F24" s="103" t="s">
        <v>240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6"/>
      <c r="AJ24" s="56">
        <v>7.4</v>
      </c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6">
        <f t="shared" si="6"/>
        <v>2.22</v>
      </c>
      <c r="AV24" s="57"/>
      <c r="AW24" s="57"/>
      <c r="AX24" s="57"/>
      <c r="AY24" s="57"/>
      <c r="AZ24" s="57"/>
      <c r="BA24" s="57"/>
      <c r="BB24" s="58"/>
      <c r="BC24" s="56">
        <f t="shared" si="7"/>
        <v>0</v>
      </c>
      <c r="BD24" s="57"/>
      <c r="BE24" s="57"/>
      <c r="BF24" s="57"/>
      <c r="BG24" s="57"/>
      <c r="BH24" s="57"/>
      <c r="BI24" s="57"/>
      <c r="BJ24" s="58"/>
      <c r="BK24" s="56">
        <v>0</v>
      </c>
      <c r="BL24" s="57"/>
      <c r="BM24" s="57"/>
      <c r="BN24" s="57"/>
      <c r="BO24" s="57"/>
      <c r="BP24" s="57"/>
      <c r="BQ24" s="57"/>
      <c r="BR24" s="58"/>
      <c r="BS24" s="56">
        <v>0</v>
      </c>
      <c r="BT24" s="57"/>
      <c r="BU24" s="57"/>
      <c r="BV24" s="57"/>
      <c r="BW24" s="57"/>
      <c r="BX24" s="57"/>
      <c r="BY24" s="57"/>
      <c r="BZ24" s="58"/>
      <c r="CA24" s="56">
        <v>0</v>
      </c>
      <c r="CB24" s="57"/>
      <c r="CC24" s="57"/>
      <c r="CD24" s="57"/>
      <c r="CE24" s="57"/>
      <c r="CF24" s="57"/>
      <c r="CG24" s="57"/>
      <c r="CH24" s="58"/>
      <c r="CI24" s="56">
        <v>0</v>
      </c>
      <c r="CJ24" s="57"/>
      <c r="CK24" s="57"/>
      <c r="CL24" s="57"/>
      <c r="CM24" s="57"/>
      <c r="CN24" s="57"/>
      <c r="CO24" s="57"/>
      <c r="CP24" s="58"/>
      <c r="CQ24" s="56">
        <v>2.22</v>
      </c>
      <c r="CR24" s="57"/>
      <c r="CS24" s="57"/>
      <c r="CT24" s="57"/>
      <c r="CU24" s="57"/>
      <c r="CV24" s="57"/>
      <c r="CW24" s="57"/>
      <c r="CX24" s="58"/>
      <c r="CY24" s="56">
        <v>0</v>
      </c>
      <c r="CZ24" s="57"/>
      <c r="DA24" s="57"/>
      <c r="DB24" s="57"/>
      <c r="DC24" s="57"/>
      <c r="DD24" s="57"/>
      <c r="DE24" s="57"/>
      <c r="DF24" s="58"/>
      <c r="DG24" s="56">
        <v>0</v>
      </c>
      <c r="DH24" s="57"/>
      <c r="DI24" s="57"/>
      <c r="DJ24" s="57"/>
      <c r="DK24" s="57"/>
      <c r="DL24" s="57"/>
      <c r="DM24" s="57"/>
      <c r="DN24" s="58"/>
      <c r="DO24" s="56">
        <v>0</v>
      </c>
      <c r="DP24" s="57"/>
      <c r="DQ24" s="57"/>
      <c r="DR24" s="57"/>
      <c r="DS24" s="57"/>
      <c r="DT24" s="57"/>
      <c r="DU24" s="57"/>
      <c r="DV24" s="58"/>
      <c r="DW24" s="62">
        <f t="shared" si="2"/>
        <v>0</v>
      </c>
      <c r="DX24" s="63"/>
      <c r="DY24" s="63"/>
      <c r="DZ24" s="63"/>
      <c r="EA24" s="63"/>
      <c r="EB24" s="63"/>
      <c r="EC24" s="63"/>
      <c r="ED24" s="63"/>
      <c r="EE24" s="64"/>
      <c r="EF24" s="62">
        <f t="shared" si="3"/>
        <v>0</v>
      </c>
      <c r="EG24" s="63"/>
      <c r="EH24" s="63"/>
      <c r="EI24" s="63"/>
      <c r="EJ24" s="63"/>
      <c r="EK24" s="63"/>
      <c r="EL24" s="63"/>
      <c r="EM24" s="63"/>
      <c r="EN24" s="64"/>
      <c r="EO24" s="62">
        <f t="shared" si="4"/>
        <v>0</v>
      </c>
      <c r="EP24" s="63"/>
      <c r="EQ24" s="63"/>
      <c r="ER24" s="63"/>
      <c r="ES24" s="63"/>
      <c r="ET24" s="63"/>
      <c r="EU24" s="63"/>
      <c r="EV24" s="63"/>
      <c r="EW24" s="64"/>
      <c r="EX24" s="56">
        <f t="shared" si="5"/>
        <v>0</v>
      </c>
      <c r="EY24" s="57"/>
      <c r="EZ24" s="57"/>
      <c r="FA24" s="57"/>
      <c r="FB24" s="57"/>
      <c r="FC24" s="57"/>
      <c r="FD24" s="57"/>
      <c r="FE24" s="57"/>
      <c r="FF24" s="58"/>
      <c r="FG24" s="94">
        <f t="shared" si="0"/>
        <v>2.22</v>
      </c>
      <c r="FH24" s="79"/>
      <c r="FI24" s="79"/>
      <c r="FJ24" s="79"/>
      <c r="FK24" s="79"/>
      <c r="FL24" s="79"/>
      <c r="FM24" s="79"/>
      <c r="FN24" s="79"/>
      <c r="FO24" s="79"/>
      <c r="FP24" s="79"/>
      <c r="FQ24" s="80"/>
      <c r="FR24" s="56">
        <f t="shared" si="1"/>
        <v>0</v>
      </c>
      <c r="FS24" s="57"/>
      <c r="FT24" s="57"/>
      <c r="FU24" s="57"/>
      <c r="FV24" s="57"/>
      <c r="FW24" s="57"/>
      <c r="FX24" s="57"/>
      <c r="FY24" s="57"/>
      <c r="FZ24" s="57"/>
      <c r="GA24" s="58"/>
      <c r="GB24" s="56">
        <v>0</v>
      </c>
      <c r="GC24" s="57"/>
      <c r="GD24" s="57"/>
      <c r="GE24" s="57"/>
      <c r="GF24" s="57"/>
      <c r="GG24" s="58"/>
      <c r="GH24" s="56">
        <v>0</v>
      </c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8"/>
      <c r="GT24" s="56">
        <v>0</v>
      </c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8"/>
      <c r="HF24" s="81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3"/>
    </row>
    <row r="25" spans="1:236" s="39" customFormat="1" ht="22.5" customHeight="1">
      <c r="A25" s="110" t="s">
        <v>230</v>
      </c>
      <c r="B25" s="111"/>
      <c r="C25" s="111"/>
      <c r="D25" s="111"/>
      <c r="E25" s="112"/>
      <c r="F25" s="103" t="s">
        <v>241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6"/>
      <c r="AJ25" s="56">
        <v>22.51</v>
      </c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6">
        <f t="shared" si="6"/>
        <v>22.51</v>
      </c>
      <c r="AV25" s="57"/>
      <c r="AW25" s="57"/>
      <c r="AX25" s="57"/>
      <c r="AY25" s="57"/>
      <c r="AZ25" s="57"/>
      <c r="BA25" s="57"/>
      <c r="BB25" s="58"/>
      <c r="BC25" s="56">
        <f t="shared" si="7"/>
        <v>0</v>
      </c>
      <c r="BD25" s="57"/>
      <c r="BE25" s="57"/>
      <c r="BF25" s="57"/>
      <c r="BG25" s="57"/>
      <c r="BH25" s="57"/>
      <c r="BI25" s="57"/>
      <c r="BJ25" s="58"/>
      <c r="BK25" s="56">
        <v>0</v>
      </c>
      <c r="BL25" s="57"/>
      <c r="BM25" s="57"/>
      <c r="BN25" s="57"/>
      <c r="BO25" s="57"/>
      <c r="BP25" s="57"/>
      <c r="BQ25" s="57"/>
      <c r="BR25" s="58"/>
      <c r="BS25" s="56">
        <v>0</v>
      </c>
      <c r="BT25" s="57"/>
      <c r="BU25" s="57"/>
      <c r="BV25" s="57"/>
      <c r="BW25" s="57"/>
      <c r="BX25" s="57"/>
      <c r="BY25" s="57"/>
      <c r="BZ25" s="58"/>
      <c r="CA25" s="56">
        <v>0</v>
      </c>
      <c r="CB25" s="57"/>
      <c r="CC25" s="57"/>
      <c r="CD25" s="57"/>
      <c r="CE25" s="57"/>
      <c r="CF25" s="57"/>
      <c r="CG25" s="57"/>
      <c r="CH25" s="58"/>
      <c r="CI25" s="56">
        <v>0</v>
      </c>
      <c r="CJ25" s="57"/>
      <c r="CK25" s="57"/>
      <c r="CL25" s="57"/>
      <c r="CM25" s="57"/>
      <c r="CN25" s="57"/>
      <c r="CO25" s="57"/>
      <c r="CP25" s="58"/>
      <c r="CQ25" s="56">
        <v>0</v>
      </c>
      <c r="CR25" s="57"/>
      <c r="CS25" s="57"/>
      <c r="CT25" s="57"/>
      <c r="CU25" s="57"/>
      <c r="CV25" s="57"/>
      <c r="CW25" s="57"/>
      <c r="CX25" s="58"/>
      <c r="CY25" s="56">
        <v>0</v>
      </c>
      <c r="CZ25" s="57"/>
      <c r="DA25" s="57"/>
      <c r="DB25" s="57"/>
      <c r="DC25" s="57"/>
      <c r="DD25" s="57"/>
      <c r="DE25" s="57"/>
      <c r="DF25" s="58"/>
      <c r="DG25" s="56">
        <v>22.51</v>
      </c>
      <c r="DH25" s="57"/>
      <c r="DI25" s="57"/>
      <c r="DJ25" s="57"/>
      <c r="DK25" s="57"/>
      <c r="DL25" s="57"/>
      <c r="DM25" s="57"/>
      <c r="DN25" s="58"/>
      <c r="DO25" s="56">
        <v>0</v>
      </c>
      <c r="DP25" s="57"/>
      <c r="DQ25" s="57"/>
      <c r="DR25" s="57"/>
      <c r="DS25" s="57"/>
      <c r="DT25" s="57"/>
      <c r="DU25" s="57"/>
      <c r="DV25" s="58"/>
      <c r="DW25" s="62">
        <f t="shared" si="2"/>
        <v>0</v>
      </c>
      <c r="DX25" s="63"/>
      <c r="DY25" s="63"/>
      <c r="DZ25" s="63"/>
      <c r="EA25" s="63"/>
      <c r="EB25" s="63"/>
      <c r="EC25" s="63"/>
      <c r="ED25" s="63"/>
      <c r="EE25" s="64"/>
      <c r="EF25" s="62">
        <f t="shared" si="3"/>
        <v>0</v>
      </c>
      <c r="EG25" s="63"/>
      <c r="EH25" s="63"/>
      <c r="EI25" s="63"/>
      <c r="EJ25" s="63"/>
      <c r="EK25" s="63"/>
      <c r="EL25" s="63"/>
      <c r="EM25" s="63"/>
      <c r="EN25" s="64"/>
      <c r="EO25" s="62">
        <f t="shared" si="4"/>
        <v>0</v>
      </c>
      <c r="EP25" s="63"/>
      <c r="EQ25" s="63"/>
      <c r="ER25" s="63"/>
      <c r="ES25" s="63"/>
      <c r="ET25" s="63"/>
      <c r="EU25" s="63"/>
      <c r="EV25" s="63"/>
      <c r="EW25" s="64"/>
      <c r="EX25" s="56">
        <f t="shared" si="5"/>
        <v>0</v>
      </c>
      <c r="EY25" s="57"/>
      <c r="EZ25" s="57"/>
      <c r="FA25" s="57"/>
      <c r="FB25" s="57"/>
      <c r="FC25" s="57"/>
      <c r="FD25" s="57"/>
      <c r="FE25" s="57"/>
      <c r="FF25" s="58"/>
      <c r="FG25" s="94">
        <f t="shared" si="0"/>
        <v>22.51</v>
      </c>
      <c r="FH25" s="79"/>
      <c r="FI25" s="79"/>
      <c r="FJ25" s="79"/>
      <c r="FK25" s="79"/>
      <c r="FL25" s="79"/>
      <c r="FM25" s="79"/>
      <c r="FN25" s="79"/>
      <c r="FO25" s="79"/>
      <c r="FP25" s="79"/>
      <c r="FQ25" s="80"/>
      <c r="FR25" s="56">
        <f t="shared" si="1"/>
        <v>0</v>
      </c>
      <c r="FS25" s="57"/>
      <c r="FT25" s="57"/>
      <c r="FU25" s="57"/>
      <c r="FV25" s="57"/>
      <c r="FW25" s="57"/>
      <c r="FX25" s="57"/>
      <c r="FY25" s="57"/>
      <c r="FZ25" s="57"/>
      <c r="GA25" s="58"/>
      <c r="GB25" s="56">
        <v>0</v>
      </c>
      <c r="GC25" s="57"/>
      <c r="GD25" s="57"/>
      <c r="GE25" s="57"/>
      <c r="GF25" s="57"/>
      <c r="GG25" s="58"/>
      <c r="GH25" s="56">
        <v>0</v>
      </c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8"/>
      <c r="GT25" s="56">
        <v>0</v>
      </c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8"/>
      <c r="HF25" s="81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3"/>
    </row>
    <row r="26" spans="1:236" s="39" customFormat="1" ht="21.75" customHeight="1">
      <c r="A26" s="110" t="s">
        <v>231</v>
      </c>
      <c r="B26" s="111"/>
      <c r="C26" s="111"/>
      <c r="D26" s="111"/>
      <c r="E26" s="112"/>
      <c r="F26" s="103" t="s">
        <v>242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6"/>
      <c r="AJ26" s="56">
        <v>2.23</v>
      </c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6">
        <f t="shared" si="6"/>
        <v>2.232</v>
      </c>
      <c r="AV26" s="57"/>
      <c r="AW26" s="57"/>
      <c r="AX26" s="57"/>
      <c r="AY26" s="57"/>
      <c r="AZ26" s="57"/>
      <c r="BA26" s="57"/>
      <c r="BB26" s="58"/>
      <c r="BC26" s="56">
        <f t="shared" si="7"/>
        <v>0</v>
      </c>
      <c r="BD26" s="57"/>
      <c r="BE26" s="57"/>
      <c r="BF26" s="57"/>
      <c r="BG26" s="57"/>
      <c r="BH26" s="57"/>
      <c r="BI26" s="57"/>
      <c r="BJ26" s="58"/>
      <c r="BK26" s="56">
        <v>0</v>
      </c>
      <c r="BL26" s="57"/>
      <c r="BM26" s="57"/>
      <c r="BN26" s="57"/>
      <c r="BO26" s="57"/>
      <c r="BP26" s="57"/>
      <c r="BQ26" s="57"/>
      <c r="BR26" s="58"/>
      <c r="BS26" s="56">
        <v>0</v>
      </c>
      <c r="BT26" s="57"/>
      <c r="BU26" s="57"/>
      <c r="BV26" s="57"/>
      <c r="BW26" s="57"/>
      <c r="BX26" s="57"/>
      <c r="BY26" s="57"/>
      <c r="BZ26" s="58"/>
      <c r="CA26" s="56">
        <v>0</v>
      </c>
      <c r="CB26" s="57"/>
      <c r="CC26" s="57"/>
      <c r="CD26" s="57"/>
      <c r="CE26" s="57"/>
      <c r="CF26" s="57"/>
      <c r="CG26" s="57"/>
      <c r="CH26" s="58"/>
      <c r="CI26" s="56">
        <v>0</v>
      </c>
      <c r="CJ26" s="57"/>
      <c r="CK26" s="57"/>
      <c r="CL26" s="57"/>
      <c r="CM26" s="57"/>
      <c r="CN26" s="57"/>
      <c r="CO26" s="57"/>
      <c r="CP26" s="58"/>
      <c r="CQ26" s="56">
        <v>1.116</v>
      </c>
      <c r="CR26" s="57"/>
      <c r="CS26" s="57"/>
      <c r="CT26" s="57"/>
      <c r="CU26" s="57"/>
      <c r="CV26" s="57"/>
      <c r="CW26" s="57"/>
      <c r="CX26" s="58"/>
      <c r="CY26" s="56">
        <v>0</v>
      </c>
      <c r="CZ26" s="57"/>
      <c r="DA26" s="57"/>
      <c r="DB26" s="57"/>
      <c r="DC26" s="57"/>
      <c r="DD26" s="57"/>
      <c r="DE26" s="57"/>
      <c r="DF26" s="58"/>
      <c r="DG26" s="56">
        <v>1.116</v>
      </c>
      <c r="DH26" s="57"/>
      <c r="DI26" s="57"/>
      <c r="DJ26" s="57"/>
      <c r="DK26" s="57"/>
      <c r="DL26" s="57"/>
      <c r="DM26" s="57"/>
      <c r="DN26" s="58"/>
      <c r="DO26" s="56">
        <v>0</v>
      </c>
      <c r="DP26" s="57"/>
      <c r="DQ26" s="57"/>
      <c r="DR26" s="57"/>
      <c r="DS26" s="57"/>
      <c r="DT26" s="57"/>
      <c r="DU26" s="57"/>
      <c r="DV26" s="58"/>
      <c r="DW26" s="62">
        <f t="shared" si="2"/>
        <v>0</v>
      </c>
      <c r="DX26" s="63"/>
      <c r="DY26" s="63"/>
      <c r="DZ26" s="63"/>
      <c r="EA26" s="63"/>
      <c r="EB26" s="63"/>
      <c r="EC26" s="63"/>
      <c r="ED26" s="63"/>
      <c r="EE26" s="64"/>
      <c r="EF26" s="62">
        <f t="shared" si="3"/>
        <v>0</v>
      </c>
      <c r="EG26" s="63"/>
      <c r="EH26" s="63"/>
      <c r="EI26" s="63"/>
      <c r="EJ26" s="63"/>
      <c r="EK26" s="63"/>
      <c r="EL26" s="63"/>
      <c r="EM26" s="63"/>
      <c r="EN26" s="64"/>
      <c r="EO26" s="62">
        <f t="shared" si="4"/>
        <v>0</v>
      </c>
      <c r="EP26" s="63"/>
      <c r="EQ26" s="63"/>
      <c r="ER26" s="63"/>
      <c r="ES26" s="63"/>
      <c r="ET26" s="63"/>
      <c r="EU26" s="63"/>
      <c r="EV26" s="63"/>
      <c r="EW26" s="64"/>
      <c r="EX26" s="56">
        <f t="shared" si="5"/>
        <v>0</v>
      </c>
      <c r="EY26" s="57"/>
      <c r="EZ26" s="57"/>
      <c r="FA26" s="57"/>
      <c r="FB26" s="57"/>
      <c r="FC26" s="57"/>
      <c r="FD26" s="57"/>
      <c r="FE26" s="57"/>
      <c r="FF26" s="58"/>
      <c r="FG26" s="94">
        <f t="shared" si="0"/>
        <v>2.232</v>
      </c>
      <c r="FH26" s="79"/>
      <c r="FI26" s="79"/>
      <c r="FJ26" s="79"/>
      <c r="FK26" s="79"/>
      <c r="FL26" s="79"/>
      <c r="FM26" s="79"/>
      <c r="FN26" s="79"/>
      <c r="FO26" s="79"/>
      <c r="FP26" s="79"/>
      <c r="FQ26" s="80"/>
      <c r="FR26" s="56">
        <f t="shared" si="1"/>
        <v>0</v>
      </c>
      <c r="FS26" s="57"/>
      <c r="FT26" s="57"/>
      <c r="FU26" s="57"/>
      <c r="FV26" s="57"/>
      <c r="FW26" s="57"/>
      <c r="FX26" s="57"/>
      <c r="FY26" s="57"/>
      <c r="FZ26" s="57"/>
      <c r="GA26" s="58"/>
      <c r="GB26" s="56">
        <v>0</v>
      </c>
      <c r="GC26" s="57"/>
      <c r="GD26" s="57"/>
      <c r="GE26" s="57"/>
      <c r="GF26" s="57"/>
      <c r="GG26" s="58"/>
      <c r="GH26" s="56">
        <v>0</v>
      </c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8"/>
      <c r="GT26" s="56">
        <v>0</v>
      </c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8"/>
      <c r="HF26" s="81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3"/>
    </row>
    <row r="27" spans="1:236" s="6" customFormat="1" ht="34.5" customHeight="1">
      <c r="A27" s="110" t="s">
        <v>232</v>
      </c>
      <c r="B27" s="111"/>
      <c r="C27" s="111"/>
      <c r="D27" s="111"/>
      <c r="E27" s="112"/>
      <c r="F27" s="103" t="s">
        <v>243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6"/>
      <c r="AJ27" s="56">
        <v>13.9</v>
      </c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6">
        <f t="shared" si="6"/>
        <v>13.9</v>
      </c>
      <c r="AV27" s="57"/>
      <c r="AW27" s="57"/>
      <c r="AX27" s="57"/>
      <c r="AY27" s="57"/>
      <c r="AZ27" s="57"/>
      <c r="BA27" s="57"/>
      <c r="BB27" s="58"/>
      <c r="BC27" s="56">
        <f t="shared" si="7"/>
        <v>0</v>
      </c>
      <c r="BD27" s="57"/>
      <c r="BE27" s="57"/>
      <c r="BF27" s="57"/>
      <c r="BG27" s="57"/>
      <c r="BH27" s="57"/>
      <c r="BI27" s="57"/>
      <c r="BJ27" s="58"/>
      <c r="BK27" s="56">
        <v>13.9</v>
      </c>
      <c r="BL27" s="57"/>
      <c r="BM27" s="57"/>
      <c r="BN27" s="57"/>
      <c r="BO27" s="57"/>
      <c r="BP27" s="57"/>
      <c r="BQ27" s="57"/>
      <c r="BR27" s="58"/>
      <c r="BS27" s="95">
        <v>0</v>
      </c>
      <c r="BT27" s="96"/>
      <c r="BU27" s="96"/>
      <c r="BV27" s="96"/>
      <c r="BW27" s="96"/>
      <c r="BX27" s="96"/>
      <c r="BY27" s="96"/>
      <c r="BZ27" s="97"/>
      <c r="CA27" s="56">
        <v>0</v>
      </c>
      <c r="CB27" s="57"/>
      <c r="CC27" s="57"/>
      <c r="CD27" s="57"/>
      <c r="CE27" s="57"/>
      <c r="CF27" s="57"/>
      <c r="CG27" s="57"/>
      <c r="CH27" s="58"/>
      <c r="CI27" s="62">
        <v>0</v>
      </c>
      <c r="CJ27" s="63"/>
      <c r="CK27" s="63"/>
      <c r="CL27" s="63"/>
      <c r="CM27" s="63"/>
      <c r="CN27" s="63"/>
      <c r="CO27" s="63"/>
      <c r="CP27" s="64"/>
      <c r="CQ27" s="62">
        <v>0</v>
      </c>
      <c r="CR27" s="63"/>
      <c r="CS27" s="63"/>
      <c r="CT27" s="63"/>
      <c r="CU27" s="63"/>
      <c r="CV27" s="63"/>
      <c r="CW27" s="63"/>
      <c r="CX27" s="64"/>
      <c r="CY27" s="62">
        <v>0</v>
      </c>
      <c r="CZ27" s="63"/>
      <c r="DA27" s="63"/>
      <c r="DB27" s="63"/>
      <c r="DC27" s="63"/>
      <c r="DD27" s="63"/>
      <c r="DE27" s="63"/>
      <c r="DF27" s="64"/>
      <c r="DG27" s="62">
        <v>0</v>
      </c>
      <c r="DH27" s="63"/>
      <c r="DI27" s="63"/>
      <c r="DJ27" s="63"/>
      <c r="DK27" s="63"/>
      <c r="DL27" s="63"/>
      <c r="DM27" s="63"/>
      <c r="DN27" s="64"/>
      <c r="DO27" s="62">
        <v>0</v>
      </c>
      <c r="DP27" s="63"/>
      <c r="DQ27" s="63"/>
      <c r="DR27" s="63"/>
      <c r="DS27" s="63"/>
      <c r="DT27" s="63"/>
      <c r="DU27" s="63"/>
      <c r="DV27" s="64"/>
      <c r="DW27" s="62">
        <f t="shared" si="2"/>
        <v>0</v>
      </c>
      <c r="DX27" s="63"/>
      <c r="DY27" s="63"/>
      <c r="DZ27" s="63"/>
      <c r="EA27" s="63"/>
      <c r="EB27" s="63"/>
      <c r="EC27" s="63"/>
      <c r="ED27" s="63"/>
      <c r="EE27" s="64"/>
      <c r="EF27" s="62">
        <f t="shared" si="3"/>
        <v>0</v>
      </c>
      <c r="EG27" s="63"/>
      <c r="EH27" s="63"/>
      <c r="EI27" s="63"/>
      <c r="EJ27" s="63"/>
      <c r="EK27" s="63"/>
      <c r="EL27" s="63"/>
      <c r="EM27" s="63"/>
      <c r="EN27" s="64"/>
      <c r="EO27" s="107">
        <f t="shared" si="4"/>
        <v>0</v>
      </c>
      <c r="EP27" s="108"/>
      <c r="EQ27" s="108"/>
      <c r="ER27" s="108"/>
      <c r="ES27" s="108"/>
      <c r="ET27" s="108"/>
      <c r="EU27" s="108"/>
      <c r="EV27" s="108"/>
      <c r="EW27" s="109"/>
      <c r="EX27" s="95">
        <f t="shared" si="5"/>
        <v>0</v>
      </c>
      <c r="EY27" s="96"/>
      <c r="EZ27" s="96"/>
      <c r="FA27" s="96"/>
      <c r="FB27" s="96"/>
      <c r="FC27" s="96"/>
      <c r="FD27" s="96"/>
      <c r="FE27" s="96"/>
      <c r="FF27" s="97"/>
      <c r="FG27" s="94">
        <f t="shared" si="0"/>
        <v>13.9</v>
      </c>
      <c r="FH27" s="79"/>
      <c r="FI27" s="79"/>
      <c r="FJ27" s="79"/>
      <c r="FK27" s="79"/>
      <c r="FL27" s="79"/>
      <c r="FM27" s="79"/>
      <c r="FN27" s="79"/>
      <c r="FO27" s="79"/>
      <c r="FP27" s="79"/>
      <c r="FQ27" s="80"/>
      <c r="FR27" s="56">
        <f t="shared" si="1"/>
        <v>-13.9</v>
      </c>
      <c r="FS27" s="57"/>
      <c r="FT27" s="57"/>
      <c r="FU27" s="57"/>
      <c r="FV27" s="57"/>
      <c r="FW27" s="57"/>
      <c r="FX27" s="57"/>
      <c r="FY27" s="57"/>
      <c r="FZ27" s="57"/>
      <c r="GA27" s="58"/>
      <c r="GB27" s="84">
        <f>BS27/BK27-1</f>
        <v>-1</v>
      </c>
      <c r="GC27" s="85"/>
      <c r="GD27" s="85"/>
      <c r="GE27" s="85"/>
      <c r="GF27" s="85"/>
      <c r="GG27" s="86"/>
      <c r="GH27" s="62">
        <v>0</v>
      </c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4"/>
      <c r="GT27" s="62">
        <v>0</v>
      </c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4"/>
      <c r="HF27" s="103" t="s">
        <v>312</v>
      </c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5"/>
    </row>
    <row r="28" spans="1:236" ht="31.5" customHeight="1" outlineLevel="1">
      <c r="A28" s="72" t="s">
        <v>52</v>
      </c>
      <c r="B28" s="73"/>
      <c r="C28" s="73"/>
      <c r="D28" s="73"/>
      <c r="E28" s="74"/>
      <c r="F28" s="75" t="s">
        <v>31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62">
        <v>0</v>
      </c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2">
        <v>0</v>
      </c>
      <c r="AV28" s="63"/>
      <c r="AW28" s="63"/>
      <c r="AX28" s="63"/>
      <c r="AY28" s="63"/>
      <c r="AZ28" s="63"/>
      <c r="BA28" s="63"/>
      <c r="BB28" s="64"/>
      <c r="BC28" s="62">
        <v>0</v>
      </c>
      <c r="BD28" s="63"/>
      <c r="BE28" s="63"/>
      <c r="BF28" s="63"/>
      <c r="BG28" s="63"/>
      <c r="BH28" s="63"/>
      <c r="BI28" s="63"/>
      <c r="BJ28" s="64"/>
      <c r="BK28" s="62">
        <v>0</v>
      </c>
      <c r="BL28" s="63"/>
      <c r="BM28" s="63"/>
      <c r="BN28" s="63"/>
      <c r="BO28" s="63"/>
      <c r="BP28" s="63"/>
      <c r="BQ28" s="63"/>
      <c r="BR28" s="64"/>
      <c r="BS28" s="62">
        <v>0</v>
      </c>
      <c r="BT28" s="63"/>
      <c r="BU28" s="63"/>
      <c r="BV28" s="63"/>
      <c r="BW28" s="63"/>
      <c r="BX28" s="63"/>
      <c r="BY28" s="63"/>
      <c r="BZ28" s="64"/>
      <c r="CA28" s="62">
        <v>0</v>
      </c>
      <c r="CB28" s="63"/>
      <c r="CC28" s="63"/>
      <c r="CD28" s="63"/>
      <c r="CE28" s="63"/>
      <c r="CF28" s="63"/>
      <c r="CG28" s="63"/>
      <c r="CH28" s="64"/>
      <c r="CI28" s="62">
        <v>0</v>
      </c>
      <c r="CJ28" s="63"/>
      <c r="CK28" s="63"/>
      <c r="CL28" s="63"/>
      <c r="CM28" s="63"/>
      <c r="CN28" s="63"/>
      <c r="CO28" s="63"/>
      <c r="CP28" s="64"/>
      <c r="CQ28" s="62">
        <v>0</v>
      </c>
      <c r="CR28" s="63"/>
      <c r="CS28" s="63"/>
      <c r="CT28" s="63"/>
      <c r="CU28" s="63"/>
      <c r="CV28" s="63"/>
      <c r="CW28" s="63"/>
      <c r="CX28" s="64"/>
      <c r="CY28" s="62">
        <v>0</v>
      </c>
      <c r="CZ28" s="63"/>
      <c r="DA28" s="63"/>
      <c r="DB28" s="63"/>
      <c r="DC28" s="63"/>
      <c r="DD28" s="63"/>
      <c r="DE28" s="63"/>
      <c r="DF28" s="64"/>
      <c r="DG28" s="62">
        <v>0</v>
      </c>
      <c r="DH28" s="63"/>
      <c r="DI28" s="63"/>
      <c r="DJ28" s="63"/>
      <c r="DK28" s="63"/>
      <c r="DL28" s="63"/>
      <c r="DM28" s="63"/>
      <c r="DN28" s="64"/>
      <c r="DO28" s="62">
        <v>0</v>
      </c>
      <c r="DP28" s="63"/>
      <c r="DQ28" s="63"/>
      <c r="DR28" s="63"/>
      <c r="DS28" s="63"/>
      <c r="DT28" s="63"/>
      <c r="DU28" s="63"/>
      <c r="DV28" s="64"/>
      <c r="DW28" s="62">
        <f t="shared" si="2"/>
        <v>0</v>
      </c>
      <c r="DX28" s="63"/>
      <c r="DY28" s="63"/>
      <c r="DZ28" s="63"/>
      <c r="EA28" s="63"/>
      <c r="EB28" s="63"/>
      <c r="EC28" s="63"/>
      <c r="ED28" s="63"/>
      <c r="EE28" s="64"/>
      <c r="EF28" s="62">
        <f t="shared" si="3"/>
        <v>0</v>
      </c>
      <c r="EG28" s="63"/>
      <c r="EH28" s="63"/>
      <c r="EI28" s="63"/>
      <c r="EJ28" s="63"/>
      <c r="EK28" s="63"/>
      <c r="EL28" s="63"/>
      <c r="EM28" s="63"/>
      <c r="EN28" s="64"/>
      <c r="EO28" s="62">
        <v>0</v>
      </c>
      <c r="EP28" s="63"/>
      <c r="EQ28" s="63"/>
      <c r="ER28" s="63"/>
      <c r="ES28" s="63"/>
      <c r="ET28" s="63"/>
      <c r="EU28" s="63"/>
      <c r="EV28" s="63"/>
      <c r="EW28" s="64"/>
      <c r="EX28" s="62">
        <v>0</v>
      </c>
      <c r="EY28" s="63"/>
      <c r="EZ28" s="63"/>
      <c r="FA28" s="63"/>
      <c r="FB28" s="63"/>
      <c r="FC28" s="63"/>
      <c r="FD28" s="63"/>
      <c r="FE28" s="63"/>
      <c r="FF28" s="64"/>
      <c r="FG28" s="99">
        <v>0</v>
      </c>
      <c r="FH28" s="60"/>
      <c r="FI28" s="60"/>
      <c r="FJ28" s="60"/>
      <c r="FK28" s="60"/>
      <c r="FL28" s="60"/>
      <c r="FM28" s="60"/>
      <c r="FN28" s="60"/>
      <c r="FO28" s="60"/>
      <c r="FP28" s="60"/>
      <c r="FQ28" s="61"/>
      <c r="FR28" s="56">
        <f t="shared" si="1"/>
        <v>0</v>
      </c>
      <c r="FS28" s="57"/>
      <c r="FT28" s="57"/>
      <c r="FU28" s="57"/>
      <c r="FV28" s="57"/>
      <c r="FW28" s="57"/>
      <c r="FX28" s="57"/>
      <c r="FY28" s="57"/>
      <c r="FZ28" s="57"/>
      <c r="GA28" s="58"/>
      <c r="GB28" s="62">
        <v>0</v>
      </c>
      <c r="GC28" s="63"/>
      <c r="GD28" s="63"/>
      <c r="GE28" s="63"/>
      <c r="GF28" s="63"/>
      <c r="GG28" s="64"/>
      <c r="GH28" s="62">
        <v>0</v>
      </c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4"/>
      <c r="GT28" s="62">
        <v>0</v>
      </c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4"/>
      <c r="HF28" s="65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7"/>
    </row>
    <row r="29" spans="1:236" s="6" customFormat="1" ht="11.25">
      <c r="A29" s="72" t="s">
        <v>28</v>
      </c>
      <c r="B29" s="73"/>
      <c r="C29" s="73"/>
      <c r="D29" s="73"/>
      <c r="E29" s="74"/>
      <c r="F29" s="75" t="s">
        <v>32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J29" s="62">
        <f>AJ30+AJ31</f>
        <v>11.79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2">
        <f>AU30+AU31</f>
        <v>11.79</v>
      </c>
      <c r="AV29" s="63"/>
      <c r="AW29" s="63"/>
      <c r="AX29" s="63"/>
      <c r="AY29" s="63"/>
      <c r="AZ29" s="63"/>
      <c r="BA29" s="63"/>
      <c r="BB29" s="64"/>
      <c r="BC29" s="62">
        <f>BC30+BC31</f>
        <v>0.2895</v>
      </c>
      <c r="BD29" s="63"/>
      <c r="BE29" s="63"/>
      <c r="BF29" s="63"/>
      <c r="BG29" s="63"/>
      <c r="BH29" s="63"/>
      <c r="BI29" s="63"/>
      <c r="BJ29" s="64"/>
      <c r="BK29" s="62">
        <f>BK30+BK31</f>
        <v>2.3</v>
      </c>
      <c r="BL29" s="63"/>
      <c r="BM29" s="63"/>
      <c r="BN29" s="63"/>
      <c r="BO29" s="63"/>
      <c r="BP29" s="63"/>
      <c r="BQ29" s="63"/>
      <c r="BR29" s="64"/>
      <c r="BS29" s="62">
        <f>BS30+BS31</f>
        <v>0</v>
      </c>
      <c r="BT29" s="63"/>
      <c r="BU29" s="63"/>
      <c r="BV29" s="63"/>
      <c r="BW29" s="63"/>
      <c r="BX29" s="63"/>
      <c r="BY29" s="63"/>
      <c r="BZ29" s="64"/>
      <c r="CA29" s="62">
        <f>CA30+CA31</f>
        <v>4.49</v>
      </c>
      <c r="CB29" s="63"/>
      <c r="CC29" s="63"/>
      <c r="CD29" s="63"/>
      <c r="CE29" s="63"/>
      <c r="CF29" s="63"/>
      <c r="CG29" s="63"/>
      <c r="CH29" s="64"/>
      <c r="CI29" s="62">
        <f>CI30+CI31</f>
        <v>0.2895</v>
      </c>
      <c r="CJ29" s="63"/>
      <c r="CK29" s="63"/>
      <c r="CL29" s="63"/>
      <c r="CM29" s="63"/>
      <c r="CN29" s="63"/>
      <c r="CO29" s="63"/>
      <c r="CP29" s="64"/>
      <c r="CQ29" s="62">
        <f>CQ30+CQ31</f>
        <v>5</v>
      </c>
      <c r="CR29" s="63"/>
      <c r="CS29" s="63"/>
      <c r="CT29" s="63"/>
      <c r="CU29" s="63"/>
      <c r="CV29" s="63"/>
      <c r="CW29" s="63"/>
      <c r="CX29" s="64"/>
      <c r="CY29" s="56">
        <f>CY30+CY31</f>
        <v>0</v>
      </c>
      <c r="CZ29" s="57"/>
      <c r="DA29" s="57"/>
      <c r="DB29" s="57"/>
      <c r="DC29" s="57"/>
      <c r="DD29" s="57"/>
      <c r="DE29" s="57"/>
      <c r="DF29" s="58"/>
      <c r="DG29" s="56">
        <f>DG30+DG31</f>
        <v>0</v>
      </c>
      <c r="DH29" s="57"/>
      <c r="DI29" s="57"/>
      <c r="DJ29" s="57"/>
      <c r="DK29" s="57"/>
      <c r="DL29" s="57"/>
      <c r="DM29" s="57"/>
      <c r="DN29" s="58"/>
      <c r="DO29" s="56">
        <f>DO30+DO31</f>
        <v>0</v>
      </c>
      <c r="DP29" s="57"/>
      <c r="DQ29" s="57"/>
      <c r="DR29" s="57"/>
      <c r="DS29" s="57"/>
      <c r="DT29" s="57"/>
      <c r="DU29" s="57"/>
      <c r="DV29" s="58"/>
      <c r="DW29" s="62">
        <f>DW31</f>
        <v>0</v>
      </c>
      <c r="DX29" s="63"/>
      <c r="DY29" s="63"/>
      <c r="DZ29" s="63"/>
      <c r="EA29" s="63"/>
      <c r="EB29" s="63"/>
      <c r="EC29" s="63"/>
      <c r="ED29" s="63"/>
      <c r="EE29" s="64"/>
      <c r="EF29" s="62">
        <f>EF31</f>
        <v>0</v>
      </c>
      <c r="EG29" s="63"/>
      <c r="EH29" s="63"/>
      <c r="EI29" s="63"/>
      <c r="EJ29" s="63"/>
      <c r="EK29" s="63"/>
      <c r="EL29" s="63"/>
      <c r="EM29" s="63"/>
      <c r="EN29" s="64"/>
      <c r="EO29" s="62">
        <f>EO31</f>
        <v>0</v>
      </c>
      <c r="EP29" s="63"/>
      <c r="EQ29" s="63"/>
      <c r="ER29" s="63"/>
      <c r="ES29" s="63"/>
      <c r="ET29" s="63"/>
      <c r="EU29" s="63"/>
      <c r="EV29" s="63"/>
      <c r="EW29" s="64"/>
      <c r="EX29" s="62">
        <f>EX31</f>
        <v>0</v>
      </c>
      <c r="EY29" s="63"/>
      <c r="EZ29" s="63"/>
      <c r="FA29" s="63"/>
      <c r="FB29" s="63"/>
      <c r="FC29" s="63"/>
      <c r="FD29" s="63"/>
      <c r="FE29" s="63"/>
      <c r="FF29" s="64"/>
      <c r="FG29" s="99">
        <f>AU29-BC29</f>
        <v>11.500499999999999</v>
      </c>
      <c r="FH29" s="60"/>
      <c r="FI29" s="60"/>
      <c r="FJ29" s="60"/>
      <c r="FK29" s="60"/>
      <c r="FL29" s="60"/>
      <c r="FM29" s="60"/>
      <c r="FN29" s="60"/>
      <c r="FO29" s="60"/>
      <c r="FP29" s="60"/>
      <c r="FQ29" s="61"/>
      <c r="FR29" s="62">
        <f t="shared" si="1"/>
        <v>-6.5005</v>
      </c>
      <c r="FS29" s="63"/>
      <c r="FT29" s="63"/>
      <c r="FU29" s="63"/>
      <c r="FV29" s="63"/>
      <c r="FW29" s="63"/>
      <c r="FX29" s="63"/>
      <c r="FY29" s="63"/>
      <c r="FZ29" s="63"/>
      <c r="GA29" s="64"/>
      <c r="GB29" s="100">
        <f>BS29/BK29</f>
        <v>0</v>
      </c>
      <c r="GC29" s="101"/>
      <c r="GD29" s="101"/>
      <c r="GE29" s="101"/>
      <c r="GF29" s="101"/>
      <c r="GG29" s="102"/>
      <c r="GH29" s="56">
        <v>0</v>
      </c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8"/>
      <c r="GT29" s="56">
        <v>0</v>
      </c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8"/>
      <c r="HF29" s="81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3"/>
    </row>
    <row r="30" spans="1:236" s="6" customFormat="1" ht="11.25" customHeight="1" outlineLevel="1">
      <c r="A30" s="72" t="s">
        <v>53</v>
      </c>
      <c r="B30" s="73"/>
      <c r="C30" s="73"/>
      <c r="D30" s="73"/>
      <c r="E30" s="74"/>
      <c r="F30" s="75" t="s">
        <v>26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56">
        <v>0</v>
      </c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6">
        <v>0</v>
      </c>
      <c r="AV30" s="57"/>
      <c r="AW30" s="57"/>
      <c r="AX30" s="57"/>
      <c r="AY30" s="57"/>
      <c r="AZ30" s="57"/>
      <c r="BA30" s="57"/>
      <c r="BB30" s="58"/>
      <c r="BC30" s="56">
        <v>0</v>
      </c>
      <c r="BD30" s="57"/>
      <c r="BE30" s="57"/>
      <c r="BF30" s="57"/>
      <c r="BG30" s="57"/>
      <c r="BH30" s="57"/>
      <c r="BI30" s="57"/>
      <c r="BJ30" s="58"/>
      <c r="BK30" s="56">
        <v>0</v>
      </c>
      <c r="BL30" s="57"/>
      <c r="BM30" s="57"/>
      <c r="BN30" s="57"/>
      <c r="BO30" s="57"/>
      <c r="BP30" s="57"/>
      <c r="BQ30" s="57"/>
      <c r="BR30" s="58"/>
      <c r="BS30" s="56">
        <v>0</v>
      </c>
      <c r="BT30" s="57"/>
      <c r="BU30" s="57"/>
      <c r="BV30" s="57"/>
      <c r="BW30" s="57"/>
      <c r="BX30" s="57"/>
      <c r="BY30" s="57"/>
      <c r="BZ30" s="58"/>
      <c r="CA30" s="56">
        <v>0</v>
      </c>
      <c r="CB30" s="57"/>
      <c r="CC30" s="57"/>
      <c r="CD30" s="57"/>
      <c r="CE30" s="57"/>
      <c r="CF30" s="57"/>
      <c r="CG30" s="57"/>
      <c r="CH30" s="58"/>
      <c r="CI30" s="56">
        <v>0</v>
      </c>
      <c r="CJ30" s="57"/>
      <c r="CK30" s="57"/>
      <c r="CL30" s="57"/>
      <c r="CM30" s="57"/>
      <c r="CN30" s="57"/>
      <c r="CO30" s="57"/>
      <c r="CP30" s="58"/>
      <c r="CQ30" s="56">
        <v>0</v>
      </c>
      <c r="CR30" s="57"/>
      <c r="CS30" s="57"/>
      <c r="CT30" s="57"/>
      <c r="CU30" s="57"/>
      <c r="CV30" s="57"/>
      <c r="CW30" s="57"/>
      <c r="CX30" s="58"/>
      <c r="CY30" s="56">
        <v>0</v>
      </c>
      <c r="CZ30" s="57"/>
      <c r="DA30" s="57"/>
      <c r="DB30" s="57"/>
      <c r="DC30" s="57"/>
      <c r="DD30" s="57"/>
      <c r="DE30" s="57"/>
      <c r="DF30" s="58"/>
      <c r="DG30" s="56">
        <v>0</v>
      </c>
      <c r="DH30" s="57"/>
      <c r="DI30" s="57"/>
      <c r="DJ30" s="57"/>
      <c r="DK30" s="57"/>
      <c r="DL30" s="57"/>
      <c r="DM30" s="57"/>
      <c r="DN30" s="58"/>
      <c r="DO30" s="56">
        <v>0</v>
      </c>
      <c r="DP30" s="57"/>
      <c r="DQ30" s="57"/>
      <c r="DR30" s="57"/>
      <c r="DS30" s="57"/>
      <c r="DT30" s="57"/>
      <c r="DU30" s="57"/>
      <c r="DV30" s="58"/>
      <c r="DW30" s="62">
        <f t="shared" si="2"/>
        <v>0</v>
      </c>
      <c r="DX30" s="63"/>
      <c r="DY30" s="63"/>
      <c r="DZ30" s="63"/>
      <c r="EA30" s="63"/>
      <c r="EB30" s="63"/>
      <c r="EC30" s="63"/>
      <c r="ED30" s="63"/>
      <c r="EE30" s="64"/>
      <c r="EF30" s="62">
        <f t="shared" si="3"/>
        <v>0</v>
      </c>
      <c r="EG30" s="63"/>
      <c r="EH30" s="63"/>
      <c r="EI30" s="63"/>
      <c r="EJ30" s="63"/>
      <c r="EK30" s="63"/>
      <c r="EL30" s="63"/>
      <c r="EM30" s="63"/>
      <c r="EN30" s="64"/>
      <c r="EO30" s="62">
        <v>0</v>
      </c>
      <c r="EP30" s="63"/>
      <c r="EQ30" s="63"/>
      <c r="ER30" s="63"/>
      <c r="ES30" s="63"/>
      <c r="ET30" s="63"/>
      <c r="EU30" s="63"/>
      <c r="EV30" s="63"/>
      <c r="EW30" s="64"/>
      <c r="EX30" s="62">
        <v>0</v>
      </c>
      <c r="EY30" s="63"/>
      <c r="EZ30" s="63"/>
      <c r="FA30" s="63"/>
      <c r="FB30" s="63"/>
      <c r="FC30" s="63"/>
      <c r="FD30" s="63"/>
      <c r="FE30" s="63"/>
      <c r="FF30" s="64"/>
      <c r="FG30" s="99">
        <v>0</v>
      </c>
      <c r="FH30" s="60"/>
      <c r="FI30" s="60"/>
      <c r="FJ30" s="60"/>
      <c r="FK30" s="60"/>
      <c r="FL30" s="60"/>
      <c r="FM30" s="60"/>
      <c r="FN30" s="60"/>
      <c r="FO30" s="60"/>
      <c r="FP30" s="60"/>
      <c r="FQ30" s="61"/>
      <c r="FR30" s="62">
        <f t="shared" si="1"/>
        <v>0</v>
      </c>
      <c r="FS30" s="63"/>
      <c r="FT30" s="63"/>
      <c r="FU30" s="63"/>
      <c r="FV30" s="63"/>
      <c r="FW30" s="63"/>
      <c r="FX30" s="63"/>
      <c r="FY30" s="63"/>
      <c r="FZ30" s="63"/>
      <c r="GA30" s="64"/>
      <c r="GB30" s="100">
        <v>0</v>
      </c>
      <c r="GC30" s="101"/>
      <c r="GD30" s="101"/>
      <c r="GE30" s="101"/>
      <c r="GF30" s="101"/>
      <c r="GG30" s="102"/>
      <c r="GH30" s="56">
        <v>0</v>
      </c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8"/>
      <c r="GT30" s="56">
        <v>0</v>
      </c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8"/>
      <c r="HF30" s="81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3"/>
    </row>
    <row r="31" spans="1:236" s="6" customFormat="1" ht="11.25">
      <c r="A31" s="72" t="s">
        <v>54</v>
      </c>
      <c r="B31" s="73"/>
      <c r="C31" s="73"/>
      <c r="D31" s="73"/>
      <c r="E31" s="74"/>
      <c r="F31" s="59" t="s">
        <v>33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J31" s="62">
        <f>AJ32+AJ34</f>
        <v>11.79</v>
      </c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2">
        <f>AU32+AU34</f>
        <v>11.79</v>
      </c>
      <c r="AV31" s="63"/>
      <c r="AW31" s="63"/>
      <c r="AX31" s="63"/>
      <c r="AY31" s="63"/>
      <c r="AZ31" s="63"/>
      <c r="BA31" s="63"/>
      <c r="BB31" s="64"/>
      <c r="BC31" s="62">
        <f>BC32+BC34</f>
        <v>0.2895</v>
      </c>
      <c r="BD31" s="63"/>
      <c r="BE31" s="63"/>
      <c r="BF31" s="63"/>
      <c r="BG31" s="63"/>
      <c r="BH31" s="63"/>
      <c r="BI31" s="63"/>
      <c r="BJ31" s="64"/>
      <c r="BK31" s="62">
        <f>BK32+BK34</f>
        <v>2.3</v>
      </c>
      <c r="BL31" s="63"/>
      <c r="BM31" s="63"/>
      <c r="BN31" s="63"/>
      <c r="BO31" s="63"/>
      <c r="BP31" s="63"/>
      <c r="BQ31" s="63"/>
      <c r="BR31" s="64"/>
      <c r="BS31" s="62">
        <f>BS32+BS34</f>
        <v>0</v>
      </c>
      <c r="BT31" s="63"/>
      <c r="BU31" s="63"/>
      <c r="BV31" s="63"/>
      <c r="BW31" s="63"/>
      <c r="BX31" s="63"/>
      <c r="BY31" s="63"/>
      <c r="BZ31" s="64"/>
      <c r="CA31" s="62">
        <f>CA32+CA34</f>
        <v>4.49</v>
      </c>
      <c r="CB31" s="63"/>
      <c r="CC31" s="63"/>
      <c r="CD31" s="63"/>
      <c r="CE31" s="63"/>
      <c r="CF31" s="63"/>
      <c r="CG31" s="63"/>
      <c r="CH31" s="64"/>
      <c r="CI31" s="62">
        <f>CI32+CI34</f>
        <v>0.2895</v>
      </c>
      <c r="CJ31" s="63"/>
      <c r="CK31" s="63"/>
      <c r="CL31" s="63"/>
      <c r="CM31" s="63"/>
      <c r="CN31" s="63"/>
      <c r="CO31" s="63"/>
      <c r="CP31" s="64"/>
      <c r="CQ31" s="62">
        <f>CQ32+CQ34</f>
        <v>5</v>
      </c>
      <c r="CR31" s="63"/>
      <c r="CS31" s="63"/>
      <c r="CT31" s="63"/>
      <c r="CU31" s="63"/>
      <c r="CV31" s="63"/>
      <c r="CW31" s="63"/>
      <c r="CX31" s="64"/>
      <c r="CY31" s="62">
        <f>CY32+CY34</f>
        <v>0</v>
      </c>
      <c r="CZ31" s="63"/>
      <c r="DA31" s="63"/>
      <c r="DB31" s="63"/>
      <c r="DC31" s="63"/>
      <c r="DD31" s="63"/>
      <c r="DE31" s="63"/>
      <c r="DF31" s="64"/>
      <c r="DG31" s="62">
        <f>DG32+DG34</f>
        <v>0</v>
      </c>
      <c r="DH31" s="63"/>
      <c r="DI31" s="63"/>
      <c r="DJ31" s="63"/>
      <c r="DK31" s="63"/>
      <c r="DL31" s="63"/>
      <c r="DM31" s="63"/>
      <c r="DN31" s="64"/>
      <c r="DO31" s="62">
        <f>DO32+DO34</f>
        <v>0</v>
      </c>
      <c r="DP31" s="63"/>
      <c r="DQ31" s="63"/>
      <c r="DR31" s="63"/>
      <c r="DS31" s="63"/>
      <c r="DT31" s="63"/>
      <c r="DU31" s="63"/>
      <c r="DV31" s="64"/>
      <c r="DW31" s="62">
        <f>DW32+DW34</f>
        <v>0</v>
      </c>
      <c r="DX31" s="63"/>
      <c r="DY31" s="63"/>
      <c r="DZ31" s="63"/>
      <c r="EA31" s="63"/>
      <c r="EB31" s="63"/>
      <c r="EC31" s="63"/>
      <c r="ED31" s="63"/>
      <c r="EE31" s="64"/>
      <c r="EF31" s="62">
        <f>EF32+EF34</f>
        <v>0</v>
      </c>
      <c r="EG31" s="63"/>
      <c r="EH31" s="63"/>
      <c r="EI31" s="63"/>
      <c r="EJ31" s="63"/>
      <c r="EK31" s="63"/>
      <c r="EL31" s="63"/>
      <c r="EM31" s="63"/>
      <c r="EN31" s="64"/>
      <c r="EO31" s="62">
        <f>EO32+EO34</f>
        <v>0</v>
      </c>
      <c r="EP31" s="63"/>
      <c r="EQ31" s="63"/>
      <c r="ER31" s="63"/>
      <c r="ES31" s="63"/>
      <c r="ET31" s="63"/>
      <c r="EU31" s="63"/>
      <c r="EV31" s="63"/>
      <c r="EW31" s="64"/>
      <c r="EX31" s="62">
        <f>EX32+EX34</f>
        <v>0</v>
      </c>
      <c r="EY31" s="63"/>
      <c r="EZ31" s="63"/>
      <c r="FA31" s="63"/>
      <c r="FB31" s="63"/>
      <c r="FC31" s="63"/>
      <c r="FD31" s="63"/>
      <c r="FE31" s="63"/>
      <c r="FF31" s="64"/>
      <c r="FG31" s="99">
        <f t="shared" si="0"/>
        <v>11.500499999999999</v>
      </c>
      <c r="FH31" s="60"/>
      <c r="FI31" s="60"/>
      <c r="FJ31" s="60"/>
      <c r="FK31" s="60"/>
      <c r="FL31" s="60"/>
      <c r="FM31" s="60"/>
      <c r="FN31" s="60"/>
      <c r="FO31" s="60"/>
      <c r="FP31" s="60"/>
      <c r="FQ31" s="61"/>
      <c r="FR31" s="62">
        <f t="shared" si="1"/>
        <v>-6.5005</v>
      </c>
      <c r="FS31" s="63"/>
      <c r="FT31" s="63"/>
      <c r="FU31" s="63"/>
      <c r="FV31" s="63"/>
      <c r="FW31" s="63"/>
      <c r="FX31" s="63"/>
      <c r="FY31" s="63"/>
      <c r="FZ31" s="63"/>
      <c r="GA31" s="64"/>
      <c r="GB31" s="100">
        <f>BS31/BK31</f>
        <v>0</v>
      </c>
      <c r="GC31" s="101"/>
      <c r="GD31" s="101"/>
      <c r="GE31" s="101"/>
      <c r="GF31" s="101"/>
      <c r="GG31" s="102"/>
      <c r="GH31" s="62">
        <v>0</v>
      </c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4"/>
      <c r="GT31" s="62">
        <v>0</v>
      </c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4"/>
      <c r="HF31" s="65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7"/>
    </row>
    <row r="32" spans="1:236" s="39" customFormat="1" ht="33.75" customHeight="1">
      <c r="A32" s="90" t="s">
        <v>27</v>
      </c>
      <c r="B32" s="91"/>
      <c r="C32" s="91"/>
      <c r="D32" s="91"/>
      <c r="E32" s="92"/>
      <c r="F32" s="103" t="s">
        <v>244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6"/>
      <c r="AJ32" s="56">
        <v>0.96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6">
        <f>BK32+CA32+CQ32+DG32</f>
        <v>0.96</v>
      </c>
      <c r="AV32" s="57"/>
      <c r="AW32" s="57"/>
      <c r="AX32" s="57"/>
      <c r="AY32" s="57"/>
      <c r="AZ32" s="57"/>
      <c r="BA32" s="57"/>
      <c r="BB32" s="58"/>
      <c r="BC32" s="56">
        <f>BS32+CI32+CY32+DO32</f>
        <v>0</v>
      </c>
      <c r="BD32" s="57"/>
      <c r="BE32" s="57"/>
      <c r="BF32" s="57"/>
      <c r="BG32" s="57"/>
      <c r="BH32" s="57"/>
      <c r="BI32" s="57"/>
      <c r="BJ32" s="58"/>
      <c r="BK32" s="56">
        <v>0</v>
      </c>
      <c r="BL32" s="57"/>
      <c r="BM32" s="57"/>
      <c r="BN32" s="57"/>
      <c r="BO32" s="57"/>
      <c r="BP32" s="57"/>
      <c r="BQ32" s="57"/>
      <c r="BR32" s="58"/>
      <c r="BS32" s="56">
        <v>0</v>
      </c>
      <c r="BT32" s="57"/>
      <c r="BU32" s="57"/>
      <c r="BV32" s="57"/>
      <c r="BW32" s="57"/>
      <c r="BX32" s="57"/>
      <c r="BY32" s="57"/>
      <c r="BZ32" s="58"/>
      <c r="CA32" s="56">
        <v>0.96</v>
      </c>
      <c r="CB32" s="57"/>
      <c r="CC32" s="57"/>
      <c r="CD32" s="57"/>
      <c r="CE32" s="57"/>
      <c r="CF32" s="57"/>
      <c r="CG32" s="57"/>
      <c r="CH32" s="58"/>
      <c r="CI32" s="56">
        <v>0</v>
      </c>
      <c r="CJ32" s="57"/>
      <c r="CK32" s="57"/>
      <c r="CL32" s="57"/>
      <c r="CM32" s="57"/>
      <c r="CN32" s="57"/>
      <c r="CO32" s="57"/>
      <c r="CP32" s="58"/>
      <c r="CQ32" s="56">
        <v>0</v>
      </c>
      <c r="CR32" s="57"/>
      <c r="CS32" s="57"/>
      <c r="CT32" s="57"/>
      <c r="CU32" s="57"/>
      <c r="CV32" s="57"/>
      <c r="CW32" s="57"/>
      <c r="CX32" s="58"/>
      <c r="CY32" s="56">
        <v>0</v>
      </c>
      <c r="CZ32" s="57"/>
      <c r="DA32" s="57"/>
      <c r="DB32" s="57"/>
      <c r="DC32" s="57"/>
      <c r="DD32" s="57"/>
      <c r="DE32" s="57"/>
      <c r="DF32" s="58"/>
      <c r="DG32" s="56">
        <v>0</v>
      </c>
      <c r="DH32" s="57"/>
      <c r="DI32" s="57"/>
      <c r="DJ32" s="57"/>
      <c r="DK32" s="57"/>
      <c r="DL32" s="57"/>
      <c r="DM32" s="57"/>
      <c r="DN32" s="58"/>
      <c r="DO32" s="56">
        <v>0</v>
      </c>
      <c r="DP32" s="57"/>
      <c r="DQ32" s="57"/>
      <c r="DR32" s="57"/>
      <c r="DS32" s="57"/>
      <c r="DT32" s="57"/>
      <c r="DU32" s="57"/>
      <c r="DV32" s="58"/>
      <c r="DW32" s="62">
        <f t="shared" si="2"/>
        <v>0</v>
      </c>
      <c r="DX32" s="63"/>
      <c r="DY32" s="63"/>
      <c r="DZ32" s="63"/>
      <c r="EA32" s="63"/>
      <c r="EB32" s="63"/>
      <c r="EC32" s="63"/>
      <c r="ED32" s="63"/>
      <c r="EE32" s="64"/>
      <c r="EF32" s="62">
        <f t="shared" si="3"/>
        <v>0</v>
      </c>
      <c r="EG32" s="63"/>
      <c r="EH32" s="63"/>
      <c r="EI32" s="63"/>
      <c r="EJ32" s="63"/>
      <c r="EK32" s="63"/>
      <c r="EL32" s="63"/>
      <c r="EM32" s="63"/>
      <c r="EN32" s="64"/>
      <c r="EO32" s="62">
        <f t="shared" si="4"/>
        <v>0</v>
      </c>
      <c r="EP32" s="63"/>
      <c r="EQ32" s="63"/>
      <c r="ER32" s="63"/>
      <c r="ES32" s="63"/>
      <c r="ET32" s="63"/>
      <c r="EU32" s="63"/>
      <c r="EV32" s="63"/>
      <c r="EW32" s="64"/>
      <c r="EX32" s="62">
        <f t="shared" si="5"/>
        <v>0</v>
      </c>
      <c r="EY32" s="63"/>
      <c r="EZ32" s="63"/>
      <c r="FA32" s="63"/>
      <c r="FB32" s="63"/>
      <c r="FC32" s="63"/>
      <c r="FD32" s="63"/>
      <c r="FE32" s="63"/>
      <c r="FF32" s="64"/>
      <c r="FG32" s="94">
        <f t="shared" si="0"/>
        <v>0.96</v>
      </c>
      <c r="FH32" s="79"/>
      <c r="FI32" s="79"/>
      <c r="FJ32" s="79"/>
      <c r="FK32" s="79"/>
      <c r="FL32" s="79"/>
      <c r="FM32" s="79"/>
      <c r="FN32" s="79"/>
      <c r="FO32" s="79"/>
      <c r="FP32" s="79"/>
      <c r="FQ32" s="80"/>
      <c r="FR32" s="56">
        <f t="shared" si="1"/>
        <v>-0.96</v>
      </c>
      <c r="FS32" s="57"/>
      <c r="FT32" s="57"/>
      <c r="FU32" s="57"/>
      <c r="FV32" s="57"/>
      <c r="FW32" s="57"/>
      <c r="FX32" s="57"/>
      <c r="FY32" s="57"/>
      <c r="FZ32" s="57"/>
      <c r="GA32" s="58"/>
      <c r="GB32" s="56">
        <v>0</v>
      </c>
      <c r="GC32" s="57"/>
      <c r="GD32" s="57"/>
      <c r="GE32" s="57"/>
      <c r="GF32" s="57"/>
      <c r="GG32" s="58"/>
      <c r="GH32" s="56">
        <v>0</v>
      </c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8"/>
      <c r="GT32" s="56">
        <v>0</v>
      </c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8"/>
      <c r="HF32" s="103" t="s">
        <v>312</v>
      </c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5"/>
    </row>
    <row r="33" spans="1:236" s="6" customFormat="1" ht="11.25">
      <c r="A33" s="90"/>
      <c r="B33" s="91"/>
      <c r="C33" s="91"/>
      <c r="D33" s="91"/>
      <c r="E33" s="92"/>
      <c r="F33" s="81" t="s">
        <v>34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93"/>
      <c r="AJ33" s="56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6"/>
      <c r="AV33" s="57"/>
      <c r="AW33" s="57"/>
      <c r="AX33" s="57"/>
      <c r="AY33" s="57"/>
      <c r="AZ33" s="57"/>
      <c r="BA33" s="57"/>
      <c r="BB33" s="58"/>
      <c r="BC33" s="56"/>
      <c r="BD33" s="57"/>
      <c r="BE33" s="57"/>
      <c r="BF33" s="57"/>
      <c r="BG33" s="57"/>
      <c r="BH33" s="57"/>
      <c r="BI33" s="57"/>
      <c r="BJ33" s="58"/>
      <c r="BK33" s="56"/>
      <c r="BL33" s="57"/>
      <c r="BM33" s="57"/>
      <c r="BN33" s="57"/>
      <c r="BO33" s="57"/>
      <c r="BP33" s="57"/>
      <c r="BQ33" s="57"/>
      <c r="BR33" s="58"/>
      <c r="BS33" s="56"/>
      <c r="BT33" s="57"/>
      <c r="BU33" s="57"/>
      <c r="BV33" s="57"/>
      <c r="BW33" s="57"/>
      <c r="BX33" s="57"/>
      <c r="BY33" s="57"/>
      <c r="BZ33" s="58"/>
      <c r="CA33" s="56"/>
      <c r="CB33" s="57"/>
      <c r="CC33" s="57"/>
      <c r="CD33" s="57"/>
      <c r="CE33" s="57"/>
      <c r="CF33" s="57"/>
      <c r="CG33" s="57"/>
      <c r="CH33" s="58"/>
      <c r="CI33" s="56"/>
      <c r="CJ33" s="57"/>
      <c r="CK33" s="57"/>
      <c r="CL33" s="57"/>
      <c r="CM33" s="57"/>
      <c r="CN33" s="57"/>
      <c r="CO33" s="57"/>
      <c r="CP33" s="58"/>
      <c r="CQ33" s="56"/>
      <c r="CR33" s="57"/>
      <c r="CS33" s="57"/>
      <c r="CT33" s="57"/>
      <c r="CU33" s="57"/>
      <c r="CV33" s="57"/>
      <c r="CW33" s="57"/>
      <c r="CX33" s="58"/>
      <c r="CY33" s="56"/>
      <c r="CZ33" s="57"/>
      <c r="DA33" s="57"/>
      <c r="DB33" s="57"/>
      <c r="DC33" s="57"/>
      <c r="DD33" s="57"/>
      <c r="DE33" s="57"/>
      <c r="DF33" s="58"/>
      <c r="DG33" s="56"/>
      <c r="DH33" s="57"/>
      <c r="DI33" s="57"/>
      <c r="DJ33" s="57"/>
      <c r="DK33" s="57"/>
      <c r="DL33" s="57"/>
      <c r="DM33" s="57"/>
      <c r="DN33" s="58"/>
      <c r="DO33" s="56"/>
      <c r="DP33" s="57"/>
      <c r="DQ33" s="57"/>
      <c r="DR33" s="57"/>
      <c r="DS33" s="57"/>
      <c r="DT33" s="57"/>
      <c r="DU33" s="57"/>
      <c r="DV33" s="58"/>
      <c r="DW33" s="62"/>
      <c r="DX33" s="63"/>
      <c r="DY33" s="63"/>
      <c r="DZ33" s="63"/>
      <c r="EA33" s="63"/>
      <c r="EB33" s="63"/>
      <c r="EC33" s="63"/>
      <c r="ED33" s="63"/>
      <c r="EE33" s="64"/>
      <c r="EF33" s="62"/>
      <c r="EG33" s="63"/>
      <c r="EH33" s="63"/>
      <c r="EI33" s="63"/>
      <c r="EJ33" s="63"/>
      <c r="EK33" s="63"/>
      <c r="EL33" s="63"/>
      <c r="EM33" s="63"/>
      <c r="EN33" s="64"/>
      <c r="EO33" s="62"/>
      <c r="EP33" s="63"/>
      <c r="EQ33" s="63"/>
      <c r="ER33" s="63"/>
      <c r="ES33" s="63"/>
      <c r="ET33" s="63"/>
      <c r="EU33" s="63"/>
      <c r="EV33" s="63"/>
      <c r="EW33" s="64"/>
      <c r="EX33" s="62"/>
      <c r="EY33" s="63"/>
      <c r="EZ33" s="63"/>
      <c r="FA33" s="63"/>
      <c r="FB33" s="63"/>
      <c r="FC33" s="63"/>
      <c r="FD33" s="63"/>
      <c r="FE33" s="63"/>
      <c r="FF33" s="64"/>
      <c r="FG33" s="99"/>
      <c r="FH33" s="60"/>
      <c r="FI33" s="60"/>
      <c r="FJ33" s="60"/>
      <c r="FK33" s="60"/>
      <c r="FL33" s="60"/>
      <c r="FM33" s="60"/>
      <c r="FN33" s="60"/>
      <c r="FO33" s="60"/>
      <c r="FP33" s="60"/>
      <c r="FQ33" s="61"/>
      <c r="FR33" s="56">
        <f t="shared" si="1"/>
        <v>0</v>
      </c>
      <c r="FS33" s="57"/>
      <c r="FT33" s="57"/>
      <c r="FU33" s="57"/>
      <c r="FV33" s="57"/>
      <c r="FW33" s="57"/>
      <c r="FX33" s="57"/>
      <c r="FY33" s="57"/>
      <c r="FZ33" s="57"/>
      <c r="GA33" s="58"/>
      <c r="GB33" s="100"/>
      <c r="GC33" s="101"/>
      <c r="GD33" s="101"/>
      <c r="GE33" s="101"/>
      <c r="GF33" s="101"/>
      <c r="GG33" s="102"/>
      <c r="GH33" s="56">
        <v>0</v>
      </c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8"/>
      <c r="GT33" s="56">
        <v>0</v>
      </c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8"/>
      <c r="HF33" s="81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3"/>
    </row>
    <row r="34" spans="1:236" s="6" customFormat="1" ht="135" customHeight="1">
      <c r="A34" s="90" t="s">
        <v>28</v>
      </c>
      <c r="B34" s="91"/>
      <c r="C34" s="91"/>
      <c r="D34" s="91"/>
      <c r="E34" s="92"/>
      <c r="F34" s="87" t="s">
        <v>245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98"/>
      <c r="AJ34" s="56">
        <v>10.83</v>
      </c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6">
        <f>BK34+CA34+CQ34+DG34</f>
        <v>10.83</v>
      </c>
      <c r="AV34" s="57"/>
      <c r="AW34" s="57"/>
      <c r="AX34" s="57"/>
      <c r="AY34" s="57"/>
      <c r="AZ34" s="57"/>
      <c r="BA34" s="57"/>
      <c r="BB34" s="58"/>
      <c r="BC34" s="56">
        <f>BS34+CI34+CY34+DO34</f>
        <v>0.2895</v>
      </c>
      <c r="BD34" s="57"/>
      <c r="BE34" s="57"/>
      <c r="BF34" s="57"/>
      <c r="BG34" s="57"/>
      <c r="BH34" s="57"/>
      <c r="BI34" s="57"/>
      <c r="BJ34" s="58"/>
      <c r="BK34" s="56">
        <v>2.3</v>
      </c>
      <c r="BL34" s="57"/>
      <c r="BM34" s="57"/>
      <c r="BN34" s="57"/>
      <c r="BO34" s="57"/>
      <c r="BP34" s="57"/>
      <c r="BQ34" s="57"/>
      <c r="BR34" s="58"/>
      <c r="BS34" s="95">
        <v>0</v>
      </c>
      <c r="BT34" s="96"/>
      <c r="BU34" s="96"/>
      <c r="BV34" s="96"/>
      <c r="BW34" s="96"/>
      <c r="BX34" s="96"/>
      <c r="BY34" s="96"/>
      <c r="BZ34" s="97"/>
      <c r="CA34" s="56">
        <v>3.53</v>
      </c>
      <c r="CB34" s="57"/>
      <c r="CC34" s="57"/>
      <c r="CD34" s="57"/>
      <c r="CE34" s="57"/>
      <c r="CF34" s="57"/>
      <c r="CG34" s="57"/>
      <c r="CH34" s="58"/>
      <c r="CI34" s="56">
        <f>'[1]Реализация инвестпрограммы'!$K$19</f>
        <v>0.2895</v>
      </c>
      <c r="CJ34" s="57"/>
      <c r="CK34" s="57"/>
      <c r="CL34" s="57"/>
      <c r="CM34" s="57"/>
      <c r="CN34" s="57"/>
      <c r="CO34" s="57"/>
      <c r="CP34" s="58"/>
      <c r="CQ34" s="56">
        <v>5</v>
      </c>
      <c r="CR34" s="57"/>
      <c r="CS34" s="57"/>
      <c r="CT34" s="57"/>
      <c r="CU34" s="57"/>
      <c r="CV34" s="57"/>
      <c r="CW34" s="57"/>
      <c r="CX34" s="58"/>
      <c r="CY34" s="56">
        <v>0</v>
      </c>
      <c r="CZ34" s="57"/>
      <c r="DA34" s="57"/>
      <c r="DB34" s="57"/>
      <c r="DC34" s="57"/>
      <c r="DD34" s="57"/>
      <c r="DE34" s="57"/>
      <c r="DF34" s="58"/>
      <c r="DG34" s="56">
        <v>0</v>
      </c>
      <c r="DH34" s="57"/>
      <c r="DI34" s="57"/>
      <c r="DJ34" s="57"/>
      <c r="DK34" s="57"/>
      <c r="DL34" s="57"/>
      <c r="DM34" s="57"/>
      <c r="DN34" s="58"/>
      <c r="DO34" s="56">
        <v>0</v>
      </c>
      <c r="DP34" s="57"/>
      <c r="DQ34" s="57"/>
      <c r="DR34" s="57"/>
      <c r="DS34" s="57"/>
      <c r="DT34" s="57"/>
      <c r="DU34" s="57"/>
      <c r="DV34" s="58"/>
      <c r="DW34" s="56">
        <v>0</v>
      </c>
      <c r="DX34" s="57"/>
      <c r="DY34" s="57"/>
      <c r="DZ34" s="57"/>
      <c r="EA34" s="57"/>
      <c r="EB34" s="57"/>
      <c r="EC34" s="57"/>
      <c r="ED34" s="57"/>
      <c r="EE34" s="58"/>
      <c r="EF34" s="56">
        <v>0</v>
      </c>
      <c r="EG34" s="57"/>
      <c r="EH34" s="57"/>
      <c r="EI34" s="57"/>
      <c r="EJ34" s="57"/>
      <c r="EK34" s="57"/>
      <c r="EL34" s="57"/>
      <c r="EM34" s="57"/>
      <c r="EN34" s="58"/>
      <c r="EO34" s="56">
        <f t="shared" si="4"/>
        <v>0</v>
      </c>
      <c r="EP34" s="57"/>
      <c r="EQ34" s="57"/>
      <c r="ER34" s="57"/>
      <c r="ES34" s="57"/>
      <c r="ET34" s="57"/>
      <c r="EU34" s="57"/>
      <c r="EV34" s="57"/>
      <c r="EW34" s="58"/>
      <c r="EX34" s="56">
        <f t="shared" si="5"/>
        <v>0</v>
      </c>
      <c r="EY34" s="57"/>
      <c r="EZ34" s="57"/>
      <c r="FA34" s="57"/>
      <c r="FB34" s="57"/>
      <c r="FC34" s="57"/>
      <c r="FD34" s="57"/>
      <c r="FE34" s="57"/>
      <c r="FF34" s="58"/>
      <c r="FG34" s="94">
        <f>AU34-BC34</f>
        <v>10.5405</v>
      </c>
      <c r="FH34" s="79"/>
      <c r="FI34" s="79"/>
      <c r="FJ34" s="79"/>
      <c r="FK34" s="79"/>
      <c r="FL34" s="79"/>
      <c r="FM34" s="79"/>
      <c r="FN34" s="79"/>
      <c r="FO34" s="79"/>
      <c r="FP34" s="79"/>
      <c r="FQ34" s="80"/>
      <c r="FR34" s="56">
        <f t="shared" si="1"/>
        <v>-5.5405</v>
      </c>
      <c r="FS34" s="57"/>
      <c r="FT34" s="57"/>
      <c r="FU34" s="57"/>
      <c r="FV34" s="57"/>
      <c r="FW34" s="57"/>
      <c r="FX34" s="57"/>
      <c r="FY34" s="57"/>
      <c r="FZ34" s="57"/>
      <c r="GA34" s="58"/>
      <c r="GB34" s="84">
        <f>BS34/BK34-1</f>
        <v>-1</v>
      </c>
      <c r="GC34" s="85"/>
      <c r="GD34" s="85"/>
      <c r="GE34" s="85"/>
      <c r="GF34" s="85"/>
      <c r="GG34" s="86"/>
      <c r="GH34" s="56">
        <v>0</v>
      </c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8"/>
      <c r="GT34" s="56">
        <v>0</v>
      </c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8"/>
      <c r="HF34" s="87" t="s">
        <v>299</v>
      </c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9"/>
    </row>
    <row r="35" spans="1:236" s="6" customFormat="1" ht="11.25">
      <c r="A35" s="90"/>
      <c r="B35" s="91"/>
      <c r="C35" s="91"/>
      <c r="D35" s="91"/>
      <c r="E35" s="92"/>
      <c r="F35" s="81" t="s">
        <v>34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93"/>
      <c r="AJ35" s="78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8"/>
      <c r="AV35" s="79"/>
      <c r="AW35" s="79"/>
      <c r="AX35" s="79"/>
      <c r="AY35" s="79"/>
      <c r="AZ35" s="79"/>
      <c r="BA35" s="79"/>
      <c r="BB35" s="80"/>
      <c r="BC35" s="78"/>
      <c r="BD35" s="79"/>
      <c r="BE35" s="79"/>
      <c r="BF35" s="79"/>
      <c r="BG35" s="79"/>
      <c r="BH35" s="79"/>
      <c r="BI35" s="79"/>
      <c r="BJ35" s="80"/>
      <c r="BK35" s="78"/>
      <c r="BL35" s="79"/>
      <c r="BM35" s="79"/>
      <c r="BN35" s="79"/>
      <c r="BO35" s="79"/>
      <c r="BP35" s="79"/>
      <c r="BQ35" s="79"/>
      <c r="BR35" s="80"/>
      <c r="BS35" s="78"/>
      <c r="BT35" s="79"/>
      <c r="BU35" s="79"/>
      <c r="BV35" s="79"/>
      <c r="BW35" s="79"/>
      <c r="BX35" s="79"/>
      <c r="BY35" s="79"/>
      <c r="BZ35" s="80"/>
      <c r="CA35" s="78"/>
      <c r="CB35" s="79"/>
      <c r="CC35" s="79"/>
      <c r="CD35" s="79"/>
      <c r="CE35" s="79"/>
      <c r="CF35" s="79"/>
      <c r="CG35" s="79"/>
      <c r="CH35" s="80"/>
      <c r="CI35" s="78"/>
      <c r="CJ35" s="79"/>
      <c r="CK35" s="79"/>
      <c r="CL35" s="79"/>
      <c r="CM35" s="79"/>
      <c r="CN35" s="79"/>
      <c r="CO35" s="79"/>
      <c r="CP35" s="80"/>
      <c r="CQ35" s="78"/>
      <c r="CR35" s="79"/>
      <c r="CS35" s="79"/>
      <c r="CT35" s="79"/>
      <c r="CU35" s="79"/>
      <c r="CV35" s="79"/>
      <c r="CW35" s="79"/>
      <c r="CX35" s="80"/>
      <c r="CY35" s="78"/>
      <c r="CZ35" s="79"/>
      <c r="DA35" s="79"/>
      <c r="DB35" s="79"/>
      <c r="DC35" s="79"/>
      <c r="DD35" s="79"/>
      <c r="DE35" s="79"/>
      <c r="DF35" s="80"/>
      <c r="DG35" s="78"/>
      <c r="DH35" s="79"/>
      <c r="DI35" s="79"/>
      <c r="DJ35" s="79"/>
      <c r="DK35" s="79"/>
      <c r="DL35" s="79"/>
      <c r="DM35" s="79"/>
      <c r="DN35" s="80"/>
      <c r="DO35" s="78"/>
      <c r="DP35" s="79"/>
      <c r="DQ35" s="79"/>
      <c r="DR35" s="79"/>
      <c r="DS35" s="79"/>
      <c r="DT35" s="79"/>
      <c r="DU35" s="79"/>
      <c r="DV35" s="80"/>
      <c r="DW35" s="78"/>
      <c r="DX35" s="79"/>
      <c r="DY35" s="79"/>
      <c r="DZ35" s="79"/>
      <c r="EA35" s="79"/>
      <c r="EB35" s="79"/>
      <c r="EC35" s="79"/>
      <c r="ED35" s="79"/>
      <c r="EE35" s="80"/>
      <c r="EF35" s="62">
        <f t="shared" si="3"/>
        <v>0</v>
      </c>
      <c r="EG35" s="63"/>
      <c r="EH35" s="63"/>
      <c r="EI35" s="63"/>
      <c r="EJ35" s="63"/>
      <c r="EK35" s="63"/>
      <c r="EL35" s="63"/>
      <c r="EM35" s="63"/>
      <c r="EN35" s="64"/>
      <c r="EO35" s="78"/>
      <c r="EP35" s="79"/>
      <c r="EQ35" s="79"/>
      <c r="ER35" s="79"/>
      <c r="ES35" s="79"/>
      <c r="ET35" s="79"/>
      <c r="EU35" s="79"/>
      <c r="EV35" s="79"/>
      <c r="EW35" s="80"/>
      <c r="EX35" s="78"/>
      <c r="EY35" s="79"/>
      <c r="EZ35" s="79"/>
      <c r="FA35" s="79"/>
      <c r="FB35" s="79"/>
      <c r="FC35" s="79"/>
      <c r="FD35" s="79"/>
      <c r="FE35" s="79"/>
      <c r="FF35" s="80"/>
      <c r="FG35" s="78"/>
      <c r="FH35" s="79"/>
      <c r="FI35" s="79"/>
      <c r="FJ35" s="79"/>
      <c r="FK35" s="79"/>
      <c r="FL35" s="79"/>
      <c r="FM35" s="79"/>
      <c r="FN35" s="79"/>
      <c r="FO35" s="79"/>
      <c r="FP35" s="79"/>
      <c r="FQ35" s="80"/>
      <c r="FR35" s="56">
        <f t="shared" si="1"/>
        <v>0</v>
      </c>
      <c r="FS35" s="57"/>
      <c r="FT35" s="57"/>
      <c r="FU35" s="57"/>
      <c r="FV35" s="57"/>
      <c r="FW35" s="57"/>
      <c r="FX35" s="57"/>
      <c r="FY35" s="57"/>
      <c r="FZ35" s="57"/>
      <c r="GA35" s="58"/>
      <c r="GB35" s="78"/>
      <c r="GC35" s="79"/>
      <c r="GD35" s="79"/>
      <c r="GE35" s="79"/>
      <c r="GF35" s="79"/>
      <c r="GG35" s="80"/>
      <c r="GH35" s="56">
        <v>0</v>
      </c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8"/>
      <c r="GT35" s="56">
        <v>0</v>
      </c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8"/>
      <c r="HF35" s="81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3"/>
    </row>
    <row r="36" spans="1:236" s="6" customFormat="1" ht="12.75" customHeight="1">
      <c r="A36" s="69" t="s">
        <v>35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J36" s="59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59"/>
      <c r="AV36" s="60"/>
      <c r="AW36" s="60"/>
      <c r="AX36" s="60"/>
      <c r="AY36" s="60"/>
      <c r="AZ36" s="60"/>
      <c r="BA36" s="60"/>
      <c r="BB36" s="61"/>
      <c r="BC36" s="59"/>
      <c r="BD36" s="60"/>
      <c r="BE36" s="60"/>
      <c r="BF36" s="60"/>
      <c r="BG36" s="60"/>
      <c r="BH36" s="60"/>
      <c r="BI36" s="60"/>
      <c r="BJ36" s="61"/>
      <c r="BK36" s="59"/>
      <c r="BL36" s="60"/>
      <c r="BM36" s="60"/>
      <c r="BN36" s="60"/>
      <c r="BO36" s="60"/>
      <c r="BP36" s="60"/>
      <c r="BQ36" s="60"/>
      <c r="BR36" s="61"/>
      <c r="BS36" s="59"/>
      <c r="BT36" s="60"/>
      <c r="BU36" s="60"/>
      <c r="BV36" s="60"/>
      <c r="BW36" s="60"/>
      <c r="BX36" s="60"/>
      <c r="BY36" s="60"/>
      <c r="BZ36" s="61"/>
      <c r="CA36" s="59"/>
      <c r="CB36" s="60"/>
      <c r="CC36" s="60"/>
      <c r="CD36" s="60"/>
      <c r="CE36" s="60"/>
      <c r="CF36" s="60"/>
      <c r="CG36" s="60"/>
      <c r="CH36" s="61"/>
      <c r="CI36" s="59"/>
      <c r="CJ36" s="60"/>
      <c r="CK36" s="60"/>
      <c r="CL36" s="60"/>
      <c r="CM36" s="60"/>
      <c r="CN36" s="60"/>
      <c r="CO36" s="60"/>
      <c r="CP36" s="61"/>
      <c r="CQ36" s="59"/>
      <c r="CR36" s="60"/>
      <c r="CS36" s="60"/>
      <c r="CT36" s="60"/>
      <c r="CU36" s="60"/>
      <c r="CV36" s="60"/>
      <c r="CW36" s="60"/>
      <c r="CX36" s="61"/>
      <c r="CY36" s="59"/>
      <c r="CZ36" s="60"/>
      <c r="DA36" s="60"/>
      <c r="DB36" s="60"/>
      <c r="DC36" s="60"/>
      <c r="DD36" s="60"/>
      <c r="DE36" s="60"/>
      <c r="DF36" s="61"/>
      <c r="DG36" s="59"/>
      <c r="DH36" s="60"/>
      <c r="DI36" s="60"/>
      <c r="DJ36" s="60"/>
      <c r="DK36" s="60"/>
      <c r="DL36" s="60"/>
      <c r="DM36" s="60"/>
      <c r="DN36" s="61"/>
      <c r="DO36" s="59"/>
      <c r="DP36" s="60"/>
      <c r="DQ36" s="60"/>
      <c r="DR36" s="60"/>
      <c r="DS36" s="60"/>
      <c r="DT36" s="60"/>
      <c r="DU36" s="60"/>
      <c r="DV36" s="61"/>
      <c r="DW36" s="59"/>
      <c r="DX36" s="60"/>
      <c r="DY36" s="60"/>
      <c r="DZ36" s="60"/>
      <c r="EA36" s="60"/>
      <c r="EB36" s="60"/>
      <c r="EC36" s="60"/>
      <c r="ED36" s="60"/>
      <c r="EE36" s="61"/>
      <c r="EF36" s="62">
        <f t="shared" si="3"/>
        <v>0</v>
      </c>
      <c r="EG36" s="63"/>
      <c r="EH36" s="63"/>
      <c r="EI36" s="63"/>
      <c r="EJ36" s="63"/>
      <c r="EK36" s="63"/>
      <c r="EL36" s="63"/>
      <c r="EM36" s="63"/>
      <c r="EN36" s="64"/>
      <c r="EO36" s="59"/>
      <c r="EP36" s="60"/>
      <c r="EQ36" s="60"/>
      <c r="ER36" s="60"/>
      <c r="ES36" s="60"/>
      <c r="ET36" s="60"/>
      <c r="EU36" s="60"/>
      <c r="EV36" s="60"/>
      <c r="EW36" s="61"/>
      <c r="EX36" s="59"/>
      <c r="EY36" s="60"/>
      <c r="EZ36" s="60"/>
      <c r="FA36" s="60"/>
      <c r="FB36" s="60"/>
      <c r="FC36" s="60"/>
      <c r="FD36" s="60"/>
      <c r="FE36" s="60"/>
      <c r="FF36" s="61"/>
      <c r="FG36" s="59"/>
      <c r="FH36" s="60"/>
      <c r="FI36" s="60"/>
      <c r="FJ36" s="60"/>
      <c r="FK36" s="60"/>
      <c r="FL36" s="60"/>
      <c r="FM36" s="60"/>
      <c r="FN36" s="60"/>
      <c r="FO36" s="60"/>
      <c r="FP36" s="60"/>
      <c r="FQ36" s="61"/>
      <c r="FR36" s="56">
        <f t="shared" si="1"/>
        <v>0</v>
      </c>
      <c r="FS36" s="57"/>
      <c r="FT36" s="57"/>
      <c r="FU36" s="57"/>
      <c r="FV36" s="57"/>
      <c r="FW36" s="57"/>
      <c r="FX36" s="57"/>
      <c r="FY36" s="57"/>
      <c r="FZ36" s="57"/>
      <c r="GA36" s="58"/>
      <c r="GB36" s="59"/>
      <c r="GC36" s="60"/>
      <c r="GD36" s="60"/>
      <c r="GE36" s="60"/>
      <c r="GF36" s="60"/>
      <c r="GG36" s="61"/>
      <c r="GH36" s="62">
        <v>0</v>
      </c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4"/>
      <c r="GT36" s="62">
        <v>0</v>
      </c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4"/>
      <c r="HF36" s="65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7"/>
    </row>
    <row r="37" spans="1:236" s="6" customFormat="1" ht="24" customHeight="1">
      <c r="A37" s="72"/>
      <c r="B37" s="73"/>
      <c r="C37" s="73"/>
      <c r="D37" s="73"/>
      <c r="E37" s="74"/>
      <c r="F37" s="75" t="s">
        <v>36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  <c r="AJ37" s="59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59"/>
      <c r="AV37" s="60"/>
      <c r="AW37" s="60"/>
      <c r="AX37" s="60"/>
      <c r="AY37" s="60"/>
      <c r="AZ37" s="60"/>
      <c r="BA37" s="60"/>
      <c r="BB37" s="61"/>
      <c r="BC37" s="59"/>
      <c r="BD37" s="60"/>
      <c r="BE37" s="60"/>
      <c r="BF37" s="60"/>
      <c r="BG37" s="60"/>
      <c r="BH37" s="60"/>
      <c r="BI37" s="60"/>
      <c r="BJ37" s="61"/>
      <c r="BK37" s="59"/>
      <c r="BL37" s="60"/>
      <c r="BM37" s="60"/>
      <c r="BN37" s="60"/>
      <c r="BO37" s="60"/>
      <c r="BP37" s="60"/>
      <c r="BQ37" s="60"/>
      <c r="BR37" s="61"/>
      <c r="BS37" s="59"/>
      <c r="BT37" s="60"/>
      <c r="BU37" s="60"/>
      <c r="BV37" s="60"/>
      <c r="BW37" s="60"/>
      <c r="BX37" s="60"/>
      <c r="BY37" s="60"/>
      <c r="BZ37" s="61"/>
      <c r="CA37" s="59"/>
      <c r="CB37" s="60"/>
      <c r="CC37" s="60"/>
      <c r="CD37" s="60"/>
      <c r="CE37" s="60"/>
      <c r="CF37" s="60"/>
      <c r="CG37" s="60"/>
      <c r="CH37" s="61"/>
      <c r="CI37" s="59"/>
      <c r="CJ37" s="60"/>
      <c r="CK37" s="60"/>
      <c r="CL37" s="60"/>
      <c r="CM37" s="60"/>
      <c r="CN37" s="60"/>
      <c r="CO37" s="60"/>
      <c r="CP37" s="61"/>
      <c r="CQ37" s="59"/>
      <c r="CR37" s="60"/>
      <c r="CS37" s="60"/>
      <c r="CT37" s="60"/>
      <c r="CU37" s="60"/>
      <c r="CV37" s="60"/>
      <c r="CW37" s="60"/>
      <c r="CX37" s="61"/>
      <c r="CY37" s="59"/>
      <c r="CZ37" s="60"/>
      <c r="DA37" s="60"/>
      <c r="DB37" s="60"/>
      <c r="DC37" s="60"/>
      <c r="DD37" s="60"/>
      <c r="DE37" s="60"/>
      <c r="DF37" s="61"/>
      <c r="DG37" s="59"/>
      <c r="DH37" s="60"/>
      <c r="DI37" s="60"/>
      <c r="DJ37" s="60"/>
      <c r="DK37" s="60"/>
      <c r="DL37" s="60"/>
      <c r="DM37" s="60"/>
      <c r="DN37" s="61"/>
      <c r="DO37" s="59"/>
      <c r="DP37" s="60"/>
      <c r="DQ37" s="60"/>
      <c r="DR37" s="60"/>
      <c r="DS37" s="60"/>
      <c r="DT37" s="60"/>
      <c r="DU37" s="60"/>
      <c r="DV37" s="61"/>
      <c r="DW37" s="59"/>
      <c r="DX37" s="60"/>
      <c r="DY37" s="60"/>
      <c r="DZ37" s="60"/>
      <c r="EA37" s="60"/>
      <c r="EB37" s="60"/>
      <c r="EC37" s="60"/>
      <c r="ED37" s="60"/>
      <c r="EE37" s="61"/>
      <c r="EF37" s="62">
        <f t="shared" si="3"/>
        <v>0</v>
      </c>
      <c r="EG37" s="63"/>
      <c r="EH37" s="63"/>
      <c r="EI37" s="63"/>
      <c r="EJ37" s="63"/>
      <c r="EK37" s="63"/>
      <c r="EL37" s="63"/>
      <c r="EM37" s="63"/>
      <c r="EN37" s="64"/>
      <c r="EO37" s="59"/>
      <c r="EP37" s="60"/>
      <c r="EQ37" s="60"/>
      <c r="ER37" s="60"/>
      <c r="ES37" s="60"/>
      <c r="ET37" s="60"/>
      <c r="EU37" s="60"/>
      <c r="EV37" s="60"/>
      <c r="EW37" s="61"/>
      <c r="EX37" s="59"/>
      <c r="EY37" s="60"/>
      <c r="EZ37" s="60"/>
      <c r="FA37" s="60"/>
      <c r="FB37" s="60"/>
      <c r="FC37" s="60"/>
      <c r="FD37" s="60"/>
      <c r="FE37" s="60"/>
      <c r="FF37" s="61"/>
      <c r="FG37" s="59"/>
      <c r="FH37" s="60"/>
      <c r="FI37" s="60"/>
      <c r="FJ37" s="60"/>
      <c r="FK37" s="60"/>
      <c r="FL37" s="60"/>
      <c r="FM37" s="60"/>
      <c r="FN37" s="60"/>
      <c r="FO37" s="60"/>
      <c r="FP37" s="60"/>
      <c r="FQ37" s="61"/>
      <c r="FR37" s="56">
        <f t="shared" si="1"/>
        <v>0</v>
      </c>
      <c r="FS37" s="57"/>
      <c r="FT37" s="57"/>
      <c r="FU37" s="57"/>
      <c r="FV37" s="57"/>
      <c r="FW37" s="57"/>
      <c r="FX37" s="57"/>
      <c r="FY37" s="57"/>
      <c r="FZ37" s="57"/>
      <c r="GA37" s="58"/>
      <c r="GB37" s="59"/>
      <c r="GC37" s="60"/>
      <c r="GD37" s="60"/>
      <c r="GE37" s="60"/>
      <c r="GF37" s="60"/>
      <c r="GG37" s="61"/>
      <c r="GH37" s="62">
        <v>0</v>
      </c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4"/>
      <c r="GT37" s="62">
        <v>0</v>
      </c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4"/>
      <c r="HF37" s="65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7"/>
    </row>
    <row r="38" spans="1:236" s="7" customFormat="1" ht="15.75" customHeight="1">
      <c r="A38" s="40"/>
      <c r="B38" s="40"/>
      <c r="C38" s="40"/>
      <c r="D38" s="40"/>
      <c r="E38" s="40"/>
      <c r="F38" s="40"/>
      <c r="G38" s="40"/>
      <c r="H38" s="40"/>
      <c r="I38" s="41" t="s">
        <v>37</v>
      </c>
      <c r="J38" s="40" t="s">
        <v>39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s="7" customFormat="1" ht="10.5">
      <c r="A39" s="40"/>
      <c r="B39" s="40"/>
      <c r="C39" s="40"/>
      <c r="D39" s="40"/>
      <c r="E39" s="40"/>
      <c r="F39" s="40"/>
      <c r="G39" s="41"/>
      <c r="H39" s="41"/>
      <c r="I39" s="41" t="s">
        <v>38</v>
      </c>
      <c r="J39" s="40" t="s">
        <v>55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s="7" customFormat="1" ht="12.75" customHeight="1">
      <c r="A40" s="40"/>
      <c r="B40" s="40"/>
      <c r="C40" s="40"/>
      <c r="D40" s="40"/>
      <c r="E40" s="40"/>
      <c r="F40" s="41"/>
      <c r="G40" s="41"/>
      <c r="H40" s="41"/>
      <c r="I40" s="41" t="s">
        <v>40</v>
      </c>
      <c r="J40" s="40" t="s">
        <v>41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7" customFormat="1" ht="6" customHeight="1"/>
    <row r="42" s="7" customFormat="1" ht="10.5">
      <c r="G42" s="7" t="s">
        <v>42</v>
      </c>
    </row>
  </sheetData>
  <sheetProtection/>
  <mergeCells count="641">
    <mergeCell ref="DG10:DV10"/>
    <mergeCell ref="BK11:BR11"/>
    <mergeCell ref="BS11:BZ11"/>
    <mergeCell ref="A9:E11"/>
    <mergeCell ref="F9:AI11"/>
    <mergeCell ref="AJ9:AT11"/>
    <mergeCell ref="CQ10:DF10"/>
    <mergeCell ref="CA11:CH11"/>
    <mergeCell ref="DG11:DN11"/>
    <mergeCell ref="DO11:DV11"/>
    <mergeCell ref="FG9:FQ11"/>
    <mergeCell ref="AU11:BB11"/>
    <mergeCell ref="CI11:CP11"/>
    <mergeCell ref="CQ11:CX11"/>
    <mergeCell ref="CY11:DF11"/>
    <mergeCell ref="BC11:BJ11"/>
    <mergeCell ref="AU10:BJ10"/>
    <mergeCell ref="AU9:DV9"/>
    <mergeCell ref="DW11:EE11"/>
    <mergeCell ref="CA10:CP10"/>
    <mergeCell ref="GK3:IC3"/>
    <mergeCell ref="GK4:HO4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EO9:FF10"/>
    <mergeCell ref="EO11:EW11"/>
    <mergeCell ref="EX11:FF11"/>
    <mergeCell ref="HF9:IB11"/>
    <mergeCell ref="FR9:HE9"/>
    <mergeCell ref="HD1:IB1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F16:AI16"/>
    <mergeCell ref="A17:E17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DO16:DV16"/>
    <mergeCell ref="A16:E16"/>
    <mergeCell ref="AJ16:AT16"/>
    <mergeCell ref="AU16:BB16"/>
    <mergeCell ref="BK16:BR16"/>
    <mergeCell ref="BS16:BZ16"/>
    <mergeCell ref="EF16:EN16"/>
    <mergeCell ref="EO16:EW16"/>
    <mergeCell ref="EX16:FF16"/>
    <mergeCell ref="FG16:FQ16"/>
    <mergeCell ref="FR16:GA16"/>
    <mergeCell ref="CA16:CH16"/>
    <mergeCell ref="CI16:CP16"/>
    <mergeCell ref="CQ16:CX16"/>
    <mergeCell ref="CY16:DF16"/>
    <mergeCell ref="DG16:DN16"/>
    <mergeCell ref="GB16:GG16"/>
    <mergeCell ref="GH16:GS16"/>
    <mergeCell ref="GT16:HE16"/>
    <mergeCell ref="HF16:IB16"/>
    <mergeCell ref="F17:AI17"/>
    <mergeCell ref="AJ17:AT17"/>
    <mergeCell ref="AU17:BB17"/>
    <mergeCell ref="BC17:BJ17"/>
    <mergeCell ref="BS17:BZ17"/>
    <mergeCell ref="DW16:EE16"/>
    <mergeCell ref="CA17:CH17"/>
    <mergeCell ref="CI17:CP17"/>
    <mergeCell ref="CQ17:CX17"/>
    <mergeCell ref="CY17:DF17"/>
    <mergeCell ref="DG17:DN17"/>
    <mergeCell ref="HF17:IB17"/>
    <mergeCell ref="GT17:HE17"/>
    <mergeCell ref="EF17:EN17"/>
    <mergeCell ref="EO17:EW17"/>
    <mergeCell ref="A18:E18"/>
    <mergeCell ref="F18:AI18"/>
    <mergeCell ref="AJ18:AT18"/>
    <mergeCell ref="AU18:BB18"/>
    <mergeCell ref="BC18:BJ18"/>
    <mergeCell ref="BK18:BR18"/>
    <mergeCell ref="BS18:BZ18"/>
    <mergeCell ref="EX17:FF17"/>
    <mergeCell ref="FG17:FQ17"/>
    <mergeCell ref="CQ18:CX18"/>
    <mergeCell ref="CY18:DF18"/>
    <mergeCell ref="GH17:GS17"/>
    <mergeCell ref="FR17:GA17"/>
    <mergeCell ref="GB17:GG17"/>
    <mergeCell ref="DO17:DV17"/>
    <mergeCell ref="DW17:EE17"/>
    <mergeCell ref="GT18:HE18"/>
    <mergeCell ref="HF18:IB18"/>
    <mergeCell ref="EO18:EW18"/>
    <mergeCell ref="EX18:FF18"/>
    <mergeCell ref="FG18:FQ18"/>
    <mergeCell ref="FR18:GA18"/>
    <mergeCell ref="A22:E22"/>
    <mergeCell ref="F22:AI22"/>
    <mergeCell ref="GB18:GG18"/>
    <mergeCell ref="GH18:GS18"/>
    <mergeCell ref="DG18:DN18"/>
    <mergeCell ref="DO18:DV18"/>
    <mergeCell ref="DW18:EE18"/>
    <mergeCell ref="EF18:EN18"/>
    <mergeCell ref="CA18:CH18"/>
    <mergeCell ref="CI18:CP18"/>
    <mergeCell ref="A19:E19"/>
    <mergeCell ref="AJ19:AT19"/>
    <mergeCell ref="AU19:BB19"/>
    <mergeCell ref="A20:E20"/>
    <mergeCell ref="F20:AI20"/>
    <mergeCell ref="AJ20:AT20"/>
    <mergeCell ref="AU20:BB20"/>
    <mergeCell ref="BC19:BJ19"/>
    <mergeCell ref="BK19:BR19"/>
    <mergeCell ref="BS19:BZ19"/>
    <mergeCell ref="CA19:CH19"/>
    <mergeCell ref="EF19:EN19"/>
    <mergeCell ref="EO19:EW19"/>
    <mergeCell ref="CI19:CP19"/>
    <mergeCell ref="CQ19:CX19"/>
    <mergeCell ref="CY19:DF19"/>
    <mergeCell ref="DG19:DN19"/>
    <mergeCell ref="GH19:GS19"/>
    <mergeCell ref="GT19:HE19"/>
    <mergeCell ref="HF19:IB19"/>
    <mergeCell ref="F19:AI19"/>
    <mergeCell ref="EX19:FF19"/>
    <mergeCell ref="FG19:FQ19"/>
    <mergeCell ref="FR19:GA19"/>
    <mergeCell ref="GB19:GG19"/>
    <mergeCell ref="DO19:DV19"/>
    <mergeCell ref="DW19:EE19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HF30:IB30"/>
    <mergeCell ref="EX30:FF30"/>
    <mergeCell ref="FG30:FQ30"/>
    <mergeCell ref="GH30:GS30"/>
    <mergeCell ref="GT30:HE30"/>
    <mergeCell ref="FR30:GA30"/>
    <mergeCell ref="GB30:GG30"/>
    <mergeCell ref="DO30:DV30"/>
    <mergeCell ref="DW30:EE30"/>
    <mergeCell ref="EF30:EN30"/>
    <mergeCell ref="EO30:EW30"/>
    <mergeCell ref="A31:E31"/>
    <mergeCell ref="AJ31:AT31"/>
    <mergeCell ref="AU31:BB31"/>
    <mergeCell ref="BC31:BJ31"/>
    <mergeCell ref="BK31:BR31"/>
    <mergeCell ref="BS31:BZ31"/>
    <mergeCell ref="CA31:CH31"/>
    <mergeCell ref="EF31:EN31"/>
    <mergeCell ref="EO31:EW31"/>
    <mergeCell ref="CI31:CP31"/>
    <mergeCell ref="CQ31:CX31"/>
    <mergeCell ref="CY31:DF31"/>
    <mergeCell ref="DG31:DN31"/>
    <mergeCell ref="GH31:GS31"/>
    <mergeCell ref="GT31:HE31"/>
    <mergeCell ref="HF31:IB31"/>
    <mergeCell ref="F31:AI31"/>
    <mergeCell ref="EX31:FF31"/>
    <mergeCell ref="FG31:FQ31"/>
    <mergeCell ref="FR31:GA31"/>
    <mergeCell ref="GB31:GG31"/>
    <mergeCell ref="DO31:DV31"/>
    <mergeCell ref="DW31:EE31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EF33:EN33"/>
    <mergeCell ref="EO33:EW33"/>
    <mergeCell ref="EX33:FF33"/>
    <mergeCell ref="FG33:FQ33"/>
    <mergeCell ref="FR33:GA33"/>
    <mergeCell ref="GB33:GG33"/>
    <mergeCell ref="GH33:GS33"/>
    <mergeCell ref="GT33:HE33"/>
    <mergeCell ref="HF33:IB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F34:EN34"/>
    <mergeCell ref="EO34:EW34"/>
    <mergeCell ref="EX34:FF34"/>
    <mergeCell ref="FG34:FQ34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FG35:FQ35"/>
    <mergeCell ref="FR35:GA35"/>
    <mergeCell ref="GB35:GG35"/>
    <mergeCell ref="GH35:GS35"/>
    <mergeCell ref="GT35:HE35"/>
    <mergeCell ref="HF35:IB35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6:AI36"/>
    <mergeCell ref="A37:E37"/>
    <mergeCell ref="F37:AI37"/>
    <mergeCell ref="AJ37:AT37"/>
    <mergeCell ref="AU37:BB37"/>
    <mergeCell ref="BC37:BJ37"/>
    <mergeCell ref="BK37:BR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FR37:GA37"/>
    <mergeCell ref="GB37:GG37"/>
    <mergeCell ref="GH37:GS37"/>
    <mergeCell ref="GT37:HE37"/>
    <mergeCell ref="HF37:IB37"/>
    <mergeCell ref="A2:IB2"/>
    <mergeCell ref="BK17:BR17"/>
    <mergeCell ref="BC16:BJ16"/>
    <mergeCell ref="DO37:DV37"/>
    <mergeCell ref="DW37:EE3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48"/>
  <sheetViews>
    <sheetView tabSelected="1" view="pageBreakPreview" zoomScaleSheetLayoutView="100" zoomScalePageLayoutView="0" workbookViewId="0" topLeftCell="A1">
      <selection activeCell="BB34" sqref="BB34:DA34"/>
    </sheetView>
  </sheetViews>
  <sheetFormatPr defaultColWidth="0.875" defaultRowHeight="12.75"/>
  <cols>
    <col min="1" max="107" width="0.875" style="17" customWidth="1"/>
    <col min="108" max="108" width="17.875" style="17" customWidth="1"/>
    <col min="109" max="16384" width="0.875" style="17" customWidth="1"/>
  </cols>
  <sheetData>
    <row r="1" spans="81:105" ht="33.75" customHeight="1">
      <c r="CC1" s="134" t="s">
        <v>167</v>
      </c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</row>
    <row r="3" spans="1:105" s="11" customFormat="1" ht="31.5" customHeight="1">
      <c r="A3" s="68" t="s">
        <v>168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8"/>
      <c r="BD3" s="358"/>
      <c r="BE3" s="358"/>
      <c r="BF3" s="358"/>
      <c r="BG3" s="358"/>
      <c r="BH3" s="358"/>
      <c r="BI3" s="358"/>
      <c r="BJ3" s="358"/>
      <c r="BK3" s="358"/>
      <c r="BL3" s="358"/>
      <c r="BM3" s="358"/>
      <c r="BN3" s="358"/>
      <c r="BO3" s="358"/>
      <c r="BP3" s="358"/>
      <c r="BQ3" s="358"/>
      <c r="BR3" s="358"/>
      <c r="BS3" s="358"/>
      <c r="BT3" s="358"/>
      <c r="BU3" s="358"/>
      <c r="BV3" s="358"/>
      <c r="BW3" s="358"/>
      <c r="BX3" s="358"/>
      <c r="BY3" s="358"/>
      <c r="BZ3" s="358"/>
      <c r="CA3" s="358"/>
      <c r="CB3" s="358"/>
      <c r="CC3" s="358"/>
      <c r="CD3" s="358"/>
      <c r="CE3" s="358"/>
      <c r="CF3" s="358"/>
      <c r="CG3" s="358"/>
      <c r="CH3" s="358"/>
      <c r="CI3" s="358"/>
      <c r="CJ3" s="358"/>
      <c r="CK3" s="358"/>
      <c r="CL3" s="358"/>
      <c r="CM3" s="358"/>
      <c r="CN3" s="358"/>
      <c r="CO3" s="358"/>
      <c r="CP3" s="358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</row>
    <row r="5" spans="11:91" s="22" customFormat="1" ht="12.75">
      <c r="K5" s="551" t="s">
        <v>169</v>
      </c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1"/>
      <c r="BD5" s="551"/>
      <c r="BE5" s="552" t="s">
        <v>28</v>
      </c>
      <c r="BF5" s="552"/>
      <c r="BG5" s="552"/>
      <c r="BH5" s="552"/>
      <c r="BI5" s="553" t="s">
        <v>170</v>
      </c>
      <c r="BJ5" s="553"/>
      <c r="BK5" s="553"/>
      <c r="BL5" s="553"/>
      <c r="BM5" s="553"/>
      <c r="BN5" s="553"/>
      <c r="BO5" s="553"/>
      <c r="BP5" s="553"/>
      <c r="BQ5" s="553"/>
      <c r="BR5" s="553"/>
      <c r="BS5" s="552" t="s">
        <v>280</v>
      </c>
      <c r="BT5" s="552"/>
      <c r="BU5" s="552"/>
      <c r="BV5" s="552"/>
      <c r="BW5" s="552"/>
      <c r="BX5" s="552"/>
      <c r="BY5" s="552"/>
      <c r="BZ5" s="554" t="s">
        <v>171</v>
      </c>
      <c r="CA5" s="554"/>
      <c r="CB5" s="554"/>
      <c r="CC5" s="554"/>
      <c r="CD5" s="554"/>
      <c r="CE5" s="554"/>
      <c r="CF5" s="552" t="s">
        <v>280</v>
      </c>
      <c r="CG5" s="552"/>
      <c r="CH5" s="552"/>
      <c r="CI5" s="552"/>
      <c r="CJ5" s="552"/>
      <c r="CK5" s="552"/>
      <c r="CL5" s="552"/>
      <c r="CM5" s="22" t="s">
        <v>172</v>
      </c>
    </row>
    <row r="7" spans="62:105" ht="24.75" customHeight="1">
      <c r="BJ7" s="36"/>
      <c r="BK7" s="359" t="s">
        <v>249</v>
      </c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</row>
    <row r="8" spans="58:101" ht="12.75">
      <c r="BF8" s="37"/>
      <c r="BG8" s="37"/>
      <c r="BH8" s="37"/>
      <c r="BI8" s="38"/>
      <c r="BJ8" s="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35" t="s">
        <v>250</v>
      </c>
      <c r="CO8" s="35"/>
      <c r="CP8" s="35"/>
      <c r="CQ8" s="35"/>
      <c r="CR8" s="35"/>
      <c r="CS8" s="35"/>
      <c r="CT8" s="35"/>
      <c r="CU8" s="35"/>
      <c r="CV8" s="35"/>
      <c r="CW8" s="35"/>
    </row>
    <row r="9" spans="61:105" ht="12.75">
      <c r="BI9" s="519" t="s">
        <v>18</v>
      </c>
      <c r="BJ9" s="519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</row>
    <row r="10" spans="77:104" ht="12.75">
      <c r="BY10" s="405" t="s">
        <v>19</v>
      </c>
      <c r="BZ10" s="405"/>
      <c r="CA10" s="406"/>
      <c r="CB10" s="406"/>
      <c r="CC10" s="406"/>
      <c r="CD10" s="407" t="s">
        <v>19</v>
      </c>
      <c r="CE10" s="407"/>
      <c r="CF10" s="406"/>
      <c r="CG10" s="406"/>
      <c r="CH10" s="406"/>
      <c r="CI10" s="406"/>
      <c r="CJ10" s="406"/>
      <c r="CK10" s="406"/>
      <c r="CL10" s="406"/>
      <c r="CM10" s="406"/>
      <c r="CN10" s="406"/>
      <c r="CO10" s="406"/>
      <c r="CP10" s="405">
        <v>20</v>
      </c>
      <c r="CQ10" s="405"/>
      <c r="CR10" s="405"/>
      <c r="CS10" s="384"/>
      <c r="CT10" s="384"/>
      <c r="CU10" s="384"/>
      <c r="CW10" s="19" t="s">
        <v>20</v>
      </c>
      <c r="CZ10" s="19"/>
    </row>
    <row r="11" ht="12.75">
      <c r="DA11" s="18" t="s">
        <v>21</v>
      </c>
    </row>
    <row r="12" ht="12.75">
      <c r="BI12" s="17" t="s">
        <v>301</v>
      </c>
    </row>
    <row r="13" spans="1:105" ht="12.75">
      <c r="A13" s="545" t="s">
        <v>173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7"/>
      <c r="BB13" s="545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7"/>
    </row>
    <row r="14" spans="1:105" ht="39.75" customHeight="1">
      <c r="A14" s="539" t="s">
        <v>174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540"/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0"/>
      <c r="AK14" s="540"/>
      <c r="AL14" s="540"/>
      <c r="AM14" s="540"/>
      <c r="AN14" s="540"/>
      <c r="AO14" s="540"/>
      <c r="AP14" s="540"/>
      <c r="AQ14" s="540"/>
      <c r="AR14" s="540"/>
      <c r="AS14" s="540"/>
      <c r="AT14" s="540"/>
      <c r="AU14" s="540"/>
      <c r="AV14" s="540"/>
      <c r="AW14" s="540"/>
      <c r="AX14" s="540"/>
      <c r="AY14" s="540"/>
      <c r="AZ14" s="540"/>
      <c r="BA14" s="541"/>
      <c r="BB14" s="548" t="s">
        <v>404</v>
      </c>
      <c r="BC14" s="549"/>
      <c r="BD14" s="549"/>
      <c r="BE14" s="549"/>
      <c r="BF14" s="549"/>
      <c r="BG14" s="549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9"/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49"/>
      <c r="CF14" s="549"/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9"/>
      <c r="CR14" s="549"/>
      <c r="CS14" s="549"/>
      <c r="CT14" s="549"/>
      <c r="CU14" s="549"/>
      <c r="CV14" s="549"/>
      <c r="CW14" s="549"/>
      <c r="CX14" s="549"/>
      <c r="CY14" s="549"/>
      <c r="CZ14" s="549"/>
      <c r="DA14" s="550"/>
    </row>
    <row r="15" spans="1:105" ht="12.75">
      <c r="A15" s="539">
        <v>1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540"/>
      <c r="W15" s="540"/>
      <c r="X15" s="540"/>
      <c r="Y15" s="540"/>
      <c r="Z15" s="540"/>
      <c r="AA15" s="540"/>
      <c r="AB15" s="540"/>
      <c r="AC15" s="540"/>
      <c r="AD15" s="540"/>
      <c r="AE15" s="540"/>
      <c r="AF15" s="540"/>
      <c r="AG15" s="540"/>
      <c r="AH15" s="540"/>
      <c r="AI15" s="540"/>
      <c r="AJ15" s="540"/>
      <c r="AK15" s="540"/>
      <c r="AL15" s="540"/>
      <c r="AM15" s="540"/>
      <c r="AN15" s="540"/>
      <c r="AO15" s="540"/>
      <c r="AP15" s="540"/>
      <c r="AQ15" s="540"/>
      <c r="AR15" s="540"/>
      <c r="AS15" s="540"/>
      <c r="AT15" s="540"/>
      <c r="AU15" s="540"/>
      <c r="AV15" s="540"/>
      <c r="AW15" s="540"/>
      <c r="AX15" s="540"/>
      <c r="AY15" s="540"/>
      <c r="AZ15" s="540"/>
      <c r="BA15" s="541"/>
      <c r="BB15" s="539">
        <v>2</v>
      </c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0"/>
      <c r="CI15" s="540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0"/>
      <c r="CV15" s="540"/>
      <c r="CW15" s="540"/>
      <c r="CX15" s="540"/>
      <c r="CY15" s="540"/>
      <c r="CZ15" s="540"/>
      <c r="DA15" s="541"/>
    </row>
    <row r="16" spans="1:105" s="25" customFormat="1" ht="12.75">
      <c r="A16" s="24"/>
      <c r="B16" s="520" t="s">
        <v>175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1"/>
      <c r="BB16" s="542">
        <f>19400440-10806390</f>
        <v>8594050</v>
      </c>
      <c r="BC16" s="543"/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4"/>
    </row>
    <row r="17" spans="1:105" s="25" customFormat="1" ht="12.75">
      <c r="A17" s="24"/>
      <c r="B17" s="520" t="s">
        <v>176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1"/>
      <c r="BB17" s="516">
        <f>173919-158365</f>
        <v>15554</v>
      </c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8"/>
    </row>
    <row r="18" spans="1:105" s="25" customFormat="1" ht="12.75">
      <c r="A18" s="24"/>
      <c r="B18" s="520" t="s">
        <v>177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1"/>
      <c r="BB18" s="516">
        <v>0</v>
      </c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8"/>
    </row>
    <row r="19" spans="1:105" s="25" customFormat="1" ht="12.75">
      <c r="A19" s="526"/>
      <c r="B19" s="520"/>
      <c r="C19" s="520"/>
      <c r="D19" s="520" t="s">
        <v>178</v>
      </c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0"/>
      <c r="AJ19" s="520"/>
      <c r="AK19" s="520"/>
      <c r="AL19" s="520"/>
      <c r="AM19" s="520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1"/>
      <c r="BB19" s="516">
        <v>0</v>
      </c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8"/>
    </row>
    <row r="20" spans="1:105" s="25" customFormat="1" ht="12.75">
      <c r="A20" s="527"/>
      <c r="B20" s="528"/>
      <c r="C20" s="528"/>
      <c r="D20" s="520" t="s">
        <v>179</v>
      </c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520"/>
      <c r="AH20" s="520"/>
      <c r="AI20" s="520"/>
      <c r="AJ20" s="520"/>
      <c r="AK20" s="520"/>
      <c r="AL20" s="520"/>
      <c r="AM20" s="520"/>
      <c r="AN20" s="520"/>
      <c r="AO20" s="520"/>
      <c r="AP20" s="520"/>
      <c r="AQ20" s="520"/>
      <c r="AR20" s="520"/>
      <c r="AS20" s="520"/>
      <c r="AT20" s="520"/>
      <c r="AU20" s="520"/>
      <c r="AV20" s="520"/>
      <c r="AW20" s="520"/>
      <c r="AX20" s="520"/>
      <c r="AY20" s="520"/>
      <c r="AZ20" s="520"/>
      <c r="BA20" s="521"/>
      <c r="BB20" s="516">
        <v>0</v>
      </c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8"/>
    </row>
    <row r="21" spans="1:105" s="25" customFormat="1" ht="12.75">
      <c r="A21" s="24"/>
      <c r="B21" s="520" t="s">
        <v>180</v>
      </c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0"/>
      <c r="AJ21" s="520"/>
      <c r="AK21" s="520"/>
      <c r="AL21" s="520"/>
      <c r="AM21" s="520"/>
      <c r="AN21" s="520"/>
      <c r="AO21" s="520"/>
      <c r="AP21" s="520"/>
      <c r="AQ21" s="520"/>
      <c r="AR21" s="520"/>
      <c r="AS21" s="520"/>
      <c r="AT21" s="520"/>
      <c r="AU21" s="520"/>
      <c r="AV21" s="520"/>
      <c r="AW21" s="520"/>
      <c r="AX21" s="520"/>
      <c r="AY21" s="520"/>
      <c r="AZ21" s="520"/>
      <c r="BA21" s="521"/>
      <c r="BB21" s="516">
        <f>186458-180534+350844-166738+15786</f>
        <v>205816</v>
      </c>
      <c r="BC21" s="517"/>
      <c r="BD21" s="517"/>
      <c r="BE21" s="517"/>
      <c r="BF21" s="517"/>
      <c r="BG21" s="517"/>
      <c r="BH21" s="517"/>
      <c r="BI21" s="517"/>
      <c r="BJ21" s="517"/>
      <c r="BK21" s="517"/>
      <c r="BL21" s="517"/>
      <c r="BM21" s="517"/>
      <c r="BN21" s="517"/>
      <c r="BO21" s="517"/>
      <c r="BP21" s="517"/>
      <c r="BQ21" s="517"/>
      <c r="BR21" s="517"/>
      <c r="BS21" s="517"/>
      <c r="BT21" s="517"/>
      <c r="BU21" s="517"/>
      <c r="BV21" s="517"/>
      <c r="BW21" s="517"/>
      <c r="BX21" s="517"/>
      <c r="BY21" s="517"/>
      <c r="BZ21" s="517"/>
      <c r="CA21" s="517"/>
      <c r="CB21" s="517"/>
      <c r="CC21" s="517"/>
      <c r="CD21" s="517"/>
      <c r="CE21" s="517"/>
      <c r="CF21" s="517"/>
      <c r="CG21" s="517"/>
      <c r="CH21" s="517"/>
      <c r="CI21" s="517"/>
      <c r="CJ21" s="517"/>
      <c r="CK21" s="517"/>
      <c r="CL21" s="517"/>
      <c r="CM21" s="517"/>
      <c r="CN21" s="517"/>
      <c r="CO21" s="517"/>
      <c r="CP21" s="517"/>
      <c r="CQ21" s="517"/>
      <c r="CR21" s="517"/>
      <c r="CS21" s="517"/>
      <c r="CT21" s="517"/>
      <c r="CU21" s="517"/>
      <c r="CV21" s="517"/>
      <c r="CW21" s="517"/>
      <c r="CX21" s="517"/>
      <c r="CY21" s="517"/>
      <c r="CZ21" s="517"/>
      <c r="DA21" s="518"/>
    </row>
    <row r="22" spans="1:105" s="25" customFormat="1" ht="12.75">
      <c r="A22" s="26"/>
      <c r="B22" s="520" t="s">
        <v>181</v>
      </c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20"/>
      <c r="AP22" s="520"/>
      <c r="AQ22" s="520"/>
      <c r="AR22" s="520"/>
      <c r="AS22" s="520"/>
      <c r="AT22" s="520"/>
      <c r="AU22" s="520"/>
      <c r="AV22" s="520"/>
      <c r="AW22" s="520"/>
      <c r="AX22" s="520"/>
      <c r="AY22" s="520"/>
      <c r="AZ22" s="520"/>
      <c r="BA22" s="521"/>
      <c r="BB22" s="516">
        <v>7134760</v>
      </c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/>
      <c r="BN22" s="517"/>
      <c r="BO22" s="517"/>
      <c r="BP22" s="517"/>
      <c r="BQ22" s="517"/>
      <c r="BR22" s="517"/>
      <c r="BS22" s="517"/>
      <c r="BT22" s="517"/>
      <c r="BU22" s="517"/>
      <c r="BV22" s="517"/>
      <c r="BW22" s="517"/>
      <c r="BX22" s="517"/>
      <c r="BY22" s="517"/>
      <c r="BZ22" s="517"/>
      <c r="CA22" s="517"/>
      <c r="CB22" s="517"/>
      <c r="CC22" s="517"/>
      <c r="CD22" s="517"/>
      <c r="CE22" s="517"/>
      <c r="CF22" s="517"/>
      <c r="CG22" s="517"/>
      <c r="CH22" s="517"/>
      <c r="CI22" s="517"/>
      <c r="CJ22" s="517"/>
      <c r="CK22" s="517"/>
      <c r="CL22" s="517"/>
      <c r="CM22" s="517"/>
      <c r="CN22" s="517"/>
      <c r="CO22" s="517"/>
      <c r="CP22" s="517"/>
      <c r="CQ22" s="517"/>
      <c r="CR22" s="517"/>
      <c r="CS22" s="517"/>
      <c r="CT22" s="517"/>
      <c r="CU22" s="517"/>
      <c r="CV22" s="517"/>
      <c r="CW22" s="517"/>
      <c r="CX22" s="517"/>
      <c r="CY22" s="517"/>
      <c r="CZ22" s="517"/>
      <c r="DA22" s="518"/>
    </row>
    <row r="23" spans="1:105" s="25" customFormat="1" ht="12.75">
      <c r="A23" s="526"/>
      <c r="B23" s="520"/>
      <c r="C23" s="520"/>
      <c r="D23" s="520" t="s">
        <v>182</v>
      </c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20"/>
      <c r="AP23" s="520"/>
      <c r="AQ23" s="520"/>
      <c r="AR23" s="520"/>
      <c r="AS23" s="520"/>
      <c r="AT23" s="520"/>
      <c r="AU23" s="520"/>
      <c r="AV23" s="520"/>
      <c r="AW23" s="520"/>
      <c r="AX23" s="520"/>
      <c r="AY23" s="520"/>
      <c r="AZ23" s="520"/>
      <c r="BA23" s="521"/>
      <c r="BB23" s="516">
        <f>BB22-BB24</f>
        <v>6738052</v>
      </c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8"/>
    </row>
    <row r="24" spans="1:105" s="25" customFormat="1" ht="12.75">
      <c r="A24" s="527"/>
      <c r="B24" s="528"/>
      <c r="C24" s="528"/>
      <c r="D24" s="520" t="s">
        <v>183</v>
      </c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1"/>
      <c r="BB24" s="516">
        <v>396708</v>
      </c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7"/>
      <c r="CK24" s="517"/>
      <c r="CL24" s="517"/>
      <c r="CM24" s="517"/>
      <c r="CN24" s="517"/>
      <c r="CO24" s="517"/>
      <c r="CP24" s="517"/>
      <c r="CQ24" s="517"/>
      <c r="CR24" s="517"/>
      <c r="CS24" s="517"/>
      <c r="CT24" s="517"/>
      <c r="CU24" s="517"/>
      <c r="CV24" s="517"/>
      <c r="CW24" s="517"/>
      <c r="CX24" s="517"/>
      <c r="CY24" s="517"/>
      <c r="CZ24" s="517"/>
      <c r="DA24" s="518"/>
    </row>
    <row r="25" spans="1:105" s="25" customFormat="1" ht="12.75">
      <c r="A25" s="24"/>
      <c r="B25" s="520" t="s">
        <v>184</v>
      </c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/>
      <c r="AN25" s="520"/>
      <c r="AO25" s="520"/>
      <c r="AP25" s="520"/>
      <c r="AQ25" s="520"/>
      <c r="AR25" s="520"/>
      <c r="AS25" s="520"/>
      <c r="AT25" s="520"/>
      <c r="AU25" s="520"/>
      <c r="AV25" s="520"/>
      <c r="AW25" s="520"/>
      <c r="AX25" s="520"/>
      <c r="AY25" s="520"/>
      <c r="AZ25" s="520"/>
      <c r="BA25" s="521"/>
      <c r="BB25" s="516">
        <v>906066</v>
      </c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/>
      <c r="BN25" s="517"/>
      <c r="BO25" s="517"/>
      <c r="BP25" s="517"/>
      <c r="BQ25" s="517"/>
      <c r="BR25" s="517"/>
      <c r="BS25" s="517"/>
      <c r="BT25" s="517"/>
      <c r="BU25" s="517"/>
      <c r="BV25" s="517"/>
      <c r="BW25" s="517"/>
      <c r="BX25" s="517"/>
      <c r="BY25" s="517"/>
      <c r="BZ25" s="517"/>
      <c r="CA25" s="517"/>
      <c r="CB25" s="517"/>
      <c r="CC25" s="517"/>
      <c r="CD25" s="517"/>
      <c r="CE25" s="517"/>
      <c r="CF25" s="517"/>
      <c r="CG25" s="517"/>
      <c r="CH25" s="517"/>
      <c r="CI25" s="517"/>
      <c r="CJ25" s="517"/>
      <c r="CK25" s="517"/>
      <c r="CL25" s="517"/>
      <c r="CM25" s="517"/>
      <c r="CN25" s="517"/>
      <c r="CO25" s="517"/>
      <c r="CP25" s="517"/>
      <c r="CQ25" s="517"/>
      <c r="CR25" s="517"/>
      <c r="CS25" s="517"/>
      <c r="CT25" s="517"/>
      <c r="CU25" s="517"/>
      <c r="CV25" s="517"/>
      <c r="CW25" s="517"/>
      <c r="CX25" s="517"/>
      <c r="CY25" s="517"/>
      <c r="CZ25" s="517"/>
      <c r="DA25" s="518"/>
    </row>
    <row r="26" spans="1:105" s="25" customFormat="1" ht="25.5" customHeight="1">
      <c r="A26" s="26"/>
      <c r="B26" s="529" t="s">
        <v>185</v>
      </c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30"/>
      <c r="BB26" s="516">
        <v>0</v>
      </c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/>
      <c r="BN26" s="517"/>
      <c r="BO26" s="517"/>
      <c r="BP26" s="517"/>
      <c r="BQ26" s="517"/>
      <c r="BR26" s="517"/>
      <c r="BS26" s="517"/>
      <c r="BT26" s="517"/>
      <c r="BU26" s="517"/>
      <c r="BV26" s="517"/>
      <c r="BW26" s="517"/>
      <c r="BX26" s="517"/>
      <c r="BY26" s="517"/>
      <c r="BZ26" s="517"/>
      <c r="CA26" s="517"/>
      <c r="CB26" s="517"/>
      <c r="CC26" s="517"/>
      <c r="CD26" s="517"/>
      <c r="CE26" s="517"/>
      <c r="CF26" s="517"/>
      <c r="CG26" s="517"/>
      <c r="CH26" s="517"/>
      <c r="CI26" s="517"/>
      <c r="CJ26" s="517"/>
      <c r="CK26" s="517"/>
      <c r="CL26" s="517"/>
      <c r="CM26" s="517"/>
      <c r="CN26" s="517"/>
      <c r="CO26" s="517"/>
      <c r="CP26" s="517"/>
      <c r="CQ26" s="517"/>
      <c r="CR26" s="517"/>
      <c r="CS26" s="517"/>
      <c r="CT26" s="517"/>
      <c r="CU26" s="517"/>
      <c r="CV26" s="517"/>
      <c r="CW26" s="517"/>
      <c r="CX26" s="517"/>
      <c r="CY26" s="517"/>
      <c r="CZ26" s="517"/>
      <c r="DA26" s="518"/>
    </row>
    <row r="27" spans="1:105" s="25" customFormat="1" ht="12.75">
      <c r="A27" s="526"/>
      <c r="B27" s="520"/>
      <c r="C27" s="520"/>
      <c r="D27" s="520" t="s">
        <v>186</v>
      </c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/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/>
      <c r="AN27" s="520"/>
      <c r="AO27" s="520"/>
      <c r="AP27" s="520"/>
      <c r="AQ27" s="520"/>
      <c r="AR27" s="520"/>
      <c r="AS27" s="520"/>
      <c r="AT27" s="520"/>
      <c r="AU27" s="520"/>
      <c r="AV27" s="520"/>
      <c r="AW27" s="520"/>
      <c r="AX27" s="520"/>
      <c r="AY27" s="520"/>
      <c r="AZ27" s="520"/>
      <c r="BA27" s="521"/>
      <c r="BB27" s="516">
        <v>0</v>
      </c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17"/>
      <c r="CO27" s="517"/>
      <c r="CP27" s="517"/>
      <c r="CQ27" s="517"/>
      <c r="CR27" s="517"/>
      <c r="CS27" s="517"/>
      <c r="CT27" s="517"/>
      <c r="CU27" s="517"/>
      <c r="CV27" s="517"/>
      <c r="CW27" s="517"/>
      <c r="CX27" s="517"/>
      <c r="CY27" s="517"/>
      <c r="CZ27" s="517"/>
      <c r="DA27" s="518"/>
    </row>
    <row r="28" spans="1:105" s="25" customFormat="1" ht="12.75">
      <c r="A28" s="526"/>
      <c r="B28" s="520"/>
      <c r="C28" s="520"/>
      <c r="D28" s="520" t="s">
        <v>187</v>
      </c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1"/>
      <c r="BB28" s="516">
        <v>0</v>
      </c>
      <c r="BC28" s="517"/>
      <c r="BD28" s="517"/>
      <c r="BE28" s="517"/>
      <c r="BF28" s="517"/>
      <c r="BG28" s="517"/>
      <c r="BH28" s="517"/>
      <c r="BI28" s="517"/>
      <c r="BJ28" s="517"/>
      <c r="BK28" s="517"/>
      <c r="BL28" s="517"/>
      <c r="BM28" s="517"/>
      <c r="BN28" s="517"/>
      <c r="BO28" s="517"/>
      <c r="BP28" s="517"/>
      <c r="BQ28" s="517"/>
      <c r="BR28" s="517"/>
      <c r="BS28" s="517"/>
      <c r="BT28" s="517"/>
      <c r="BU28" s="517"/>
      <c r="BV28" s="517"/>
      <c r="BW28" s="517"/>
      <c r="BX28" s="517"/>
      <c r="BY28" s="517"/>
      <c r="BZ28" s="517"/>
      <c r="CA28" s="517"/>
      <c r="CB28" s="517"/>
      <c r="CC28" s="517"/>
      <c r="CD28" s="517"/>
      <c r="CE28" s="517"/>
      <c r="CF28" s="517"/>
      <c r="CG28" s="517"/>
      <c r="CH28" s="517"/>
      <c r="CI28" s="517"/>
      <c r="CJ28" s="517"/>
      <c r="CK28" s="517"/>
      <c r="CL28" s="517"/>
      <c r="CM28" s="517"/>
      <c r="CN28" s="517"/>
      <c r="CO28" s="517"/>
      <c r="CP28" s="517"/>
      <c r="CQ28" s="517"/>
      <c r="CR28" s="517"/>
      <c r="CS28" s="517"/>
      <c r="CT28" s="517"/>
      <c r="CU28" s="517"/>
      <c r="CV28" s="517"/>
      <c r="CW28" s="517"/>
      <c r="CX28" s="517"/>
      <c r="CY28" s="517"/>
      <c r="CZ28" s="517"/>
      <c r="DA28" s="518"/>
    </row>
    <row r="29" spans="1:105" s="25" customFormat="1" ht="12.75">
      <c r="A29" s="526"/>
      <c r="B29" s="520"/>
      <c r="C29" s="520"/>
      <c r="D29" s="520" t="s">
        <v>188</v>
      </c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1"/>
      <c r="BB29" s="516">
        <v>0</v>
      </c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17"/>
      <c r="CO29" s="517"/>
      <c r="CP29" s="517"/>
      <c r="CQ29" s="517"/>
      <c r="CR29" s="517"/>
      <c r="CS29" s="517"/>
      <c r="CT29" s="517"/>
      <c r="CU29" s="517"/>
      <c r="CV29" s="517"/>
      <c r="CW29" s="517"/>
      <c r="CX29" s="517"/>
      <c r="CY29" s="517"/>
      <c r="CZ29" s="517"/>
      <c r="DA29" s="518"/>
    </row>
    <row r="30" spans="1:105" s="25" customFormat="1" ht="12.75">
      <c r="A30" s="527"/>
      <c r="B30" s="528"/>
      <c r="C30" s="528"/>
      <c r="D30" s="520" t="s">
        <v>189</v>
      </c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1"/>
      <c r="BB30" s="516">
        <v>0</v>
      </c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7"/>
      <c r="BX30" s="517"/>
      <c r="BY30" s="517"/>
      <c r="BZ30" s="517"/>
      <c r="CA30" s="517"/>
      <c r="CB30" s="517"/>
      <c r="CC30" s="517"/>
      <c r="CD30" s="517"/>
      <c r="CE30" s="517"/>
      <c r="CF30" s="517"/>
      <c r="CG30" s="517"/>
      <c r="CH30" s="517"/>
      <c r="CI30" s="517"/>
      <c r="CJ30" s="517"/>
      <c r="CK30" s="517"/>
      <c r="CL30" s="517"/>
      <c r="CM30" s="517"/>
      <c r="CN30" s="517"/>
      <c r="CO30" s="517"/>
      <c r="CP30" s="517"/>
      <c r="CQ30" s="517"/>
      <c r="CR30" s="517"/>
      <c r="CS30" s="517"/>
      <c r="CT30" s="517"/>
      <c r="CU30" s="517"/>
      <c r="CV30" s="517"/>
      <c r="CW30" s="517"/>
      <c r="CX30" s="517"/>
      <c r="CY30" s="517"/>
      <c r="CZ30" s="517"/>
      <c r="DA30" s="518"/>
    </row>
    <row r="31" spans="1:105" s="25" customFormat="1" ht="12.75">
      <c r="A31" s="26"/>
      <c r="B31" s="520" t="s">
        <v>190</v>
      </c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0"/>
      <c r="T31" s="520"/>
      <c r="U31" s="520"/>
      <c r="V31" s="520"/>
      <c r="W31" s="520"/>
      <c r="X31" s="520"/>
      <c r="Y31" s="520"/>
      <c r="Z31" s="520"/>
      <c r="AA31" s="520"/>
      <c r="AB31" s="520"/>
      <c r="AC31" s="520"/>
      <c r="AD31" s="520"/>
      <c r="AE31" s="520"/>
      <c r="AF31" s="520"/>
      <c r="AG31" s="520"/>
      <c r="AH31" s="520"/>
      <c r="AI31" s="520"/>
      <c r="AJ31" s="520"/>
      <c r="AK31" s="520"/>
      <c r="AL31" s="520"/>
      <c r="AM31" s="520"/>
      <c r="AN31" s="520"/>
      <c r="AO31" s="520"/>
      <c r="AP31" s="520"/>
      <c r="AQ31" s="520"/>
      <c r="AR31" s="520"/>
      <c r="AS31" s="520"/>
      <c r="AT31" s="520"/>
      <c r="AU31" s="520"/>
      <c r="AV31" s="520"/>
      <c r="AW31" s="520"/>
      <c r="AX31" s="520"/>
      <c r="AY31" s="520"/>
      <c r="AZ31" s="520"/>
      <c r="BA31" s="521"/>
      <c r="BB31" s="507">
        <v>10014283</v>
      </c>
      <c r="BC31" s="508"/>
      <c r="BD31" s="508"/>
      <c r="BE31" s="508"/>
      <c r="BF31" s="508"/>
      <c r="BG31" s="508"/>
      <c r="BH31" s="508"/>
      <c r="BI31" s="508"/>
      <c r="BJ31" s="508"/>
      <c r="BK31" s="508"/>
      <c r="BL31" s="508"/>
      <c r="BM31" s="508"/>
      <c r="BN31" s="508"/>
      <c r="BO31" s="508"/>
      <c r="BP31" s="508"/>
      <c r="BQ31" s="508"/>
      <c r="BR31" s="508"/>
      <c r="BS31" s="508"/>
      <c r="BT31" s="508"/>
      <c r="BU31" s="508"/>
      <c r="BV31" s="508"/>
      <c r="BW31" s="508"/>
      <c r="BX31" s="508"/>
      <c r="BY31" s="508"/>
      <c r="BZ31" s="508"/>
      <c r="CA31" s="508"/>
      <c r="CB31" s="508"/>
      <c r="CC31" s="508"/>
      <c r="CD31" s="508"/>
      <c r="CE31" s="508"/>
      <c r="CF31" s="508"/>
      <c r="CG31" s="508"/>
      <c r="CH31" s="508"/>
      <c r="CI31" s="508"/>
      <c r="CJ31" s="508"/>
      <c r="CK31" s="508"/>
      <c r="CL31" s="508"/>
      <c r="CM31" s="508"/>
      <c r="CN31" s="508"/>
      <c r="CO31" s="508"/>
      <c r="CP31" s="508"/>
      <c r="CQ31" s="508"/>
      <c r="CR31" s="508"/>
      <c r="CS31" s="508"/>
      <c r="CT31" s="508"/>
      <c r="CU31" s="508"/>
      <c r="CV31" s="508"/>
      <c r="CW31" s="508"/>
      <c r="CX31" s="508"/>
      <c r="CY31" s="508"/>
      <c r="CZ31" s="508"/>
      <c r="DA31" s="509"/>
    </row>
    <row r="32" spans="1:105" s="25" customFormat="1" ht="12.75">
      <c r="A32" s="526"/>
      <c r="B32" s="520"/>
      <c r="C32" s="520"/>
      <c r="D32" s="520" t="s">
        <v>191</v>
      </c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0"/>
      <c r="AQ32" s="520"/>
      <c r="AR32" s="520"/>
      <c r="AS32" s="520"/>
      <c r="AT32" s="520"/>
      <c r="AU32" s="520"/>
      <c r="AV32" s="520"/>
      <c r="AW32" s="520"/>
      <c r="AX32" s="520"/>
      <c r="AY32" s="520"/>
      <c r="AZ32" s="520"/>
      <c r="BA32" s="521"/>
      <c r="BB32" s="516">
        <v>5499300</v>
      </c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/>
      <c r="BN32" s="517"/>
      <c r="BO32" s="517"/>
      <c r="BP32" s="517"/>
      <c r="BQ32" s="517"/>
      <c r="BR32" s="517"/>
      <c r="BS32" s="517"/>
      <c r="BT32" s="517"/>
      <c r="BU32" s="517"/>
      <c r="BV32" s="517"/>
      <c r="BW32" s="517"/>
      <c r="BX32" s="517"/>
      <c r="BY32" s="517"/>
      <c r="BZ32" s="517"/>
      <c r="CA32" s="517"/>
      <c r="CB32" s="517"/>
      <c r="CC32" s="517"/>
      <c r="CD32" s="517"/>
      <c r="CE32" s="517"/>
      <c r="CF32" s="517"/>
      <c r="CG32" s="517"/>
      <c r="CH32" s="517"/>
      <c r="CI32" s="517"/>
      <c r="CJ32" s="517"/>
      <c r="CK32" s="517"/>
      <c r="CL32" s="517"/>
      <c r="CM32" s="517"/>
      <c r="CN32" s="517"/>
      <c r="CO32" s="517"/>
      <c r="CP32" s="517"/>
      <c r="CQ32" s="517"/>
      <c r="CR32" s="517"/>
      <c r="CS32" s="517"/>
      <c r="CT32" s="517"/>
      <c r="CU32" s="517"/>
      <c r="CV32" s="517"/>
      <c r="CW32" s="517"/>
      <c r="CX32" s="517"/>
      <c r="CY32" s="517"/>
      <c r="CZ32" s="517"/>
      <c r="DA32" s="518"/>
    </row>
    <row r="33" spans="1:105" s="25" customFormat="1" ht="12.75">
      <c r="A33" s="527"/>
      <c r="B33" s="528"/>
      <c r="C33" s="528"/>
      <c r="D33" s="520" t="s">
        <v>192</v>
      </c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0"/>
      <c r="AQ33" s="520"/>
      <c r="AR33" s="520"/>
      <c r="AS33" s="520"/>
      <c r="AT33" s="520"/>
      <c r="AU33" s="520"/>
      <c r="AV33" s="520"/>
      <c r="AW33" s="520"/>
      <c r="AX33" s="520"/>
      <c r="AY33" s="520"/>
      <c r="AZ33" s="520"/>
      <c r="BA33" s="521"/>
      <c r="BB33" s="516">
        <v>4442222</v>
      </c>
      <c r="BC33" s="517"/>
      <c r="BD33" s="517"/>
      <c r="BE33" s="517"/>
      <c r="BF33" s="517"/>
      <c r="BG33" s="517"/>
      <c r="BH33" s="517"/>
      <c r="BI33" s="517"/>
      <c r="BJ33" s="517"/>
      <c r="BK33" s="517"/>
      <c r="BL33" s="517"/>
      <c r="BM33" s="517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17"/>
      <c r="CB33" s="517"/>
      <c r="CC33" s="517"/>
      <c r="CD33" s="517"/>
      <c r="CE33" s="517"/>
      <c r="CF33" s="517"/>
      <c r="CG33" s="517"/>
      <c r="CH33" s="517"/>
      <c r="CI33" s="517"/>
      <c r="CJ33" s="517"/>
      <c r="CK33" s="517"/>
      <c r="CL33" s="517"/>
      <c r="CM33" s="517"/>
      <c r="CN33" s="517"/>
      <c r="CO33" s="517"/>
      <c r="CP33" s="517"/>
      <c r="CQ33" s="517"/>
      <c r="CR33" s="517"/>
      <c r="CS33" s="517"/>
      <c r="CT33" s="517"/>
      <c r="CU33" s="517"/>
      <c r="CV33" s="517"/>
      <c r="CW33" s="517"/>
      <c r="CX33" s="517"/>
      <c r="CY33" s="517"/>
      <c r="CZ33" s="517"/>
      <c r="DA33" s="518"/>
    </row>
    <row r="34" spans="1:105" s="27" customFormat="1" ht="12.75">
      <c r="A34" s="531"/>
      <c r="B34" s="532"/>
      <c r="C34" s="532"/>
      <c r="D34" s="532"/>
      <c r="E34" s="532"/>
      <c r="F34" s="532" t="s">
        <v>193</v>
      </c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3"/>
      <c r="BB34" s="536">
        <v>0</v>
      </c>
      <c r="BC34" s="537"/>
      <c r="BD34" s="537"/>
      <c r="BE34" s="537"/>
      <c r="BF34" s="537"/>
      <c r="BG34" s="537"/>
      <c r="BH34" s="537"/>
      <c r="BI34" s="537"/>
      <c r="BJ34" s="537"/>
      <c r="BK34" s="537"/>
      <c r="BL34" s="537"/>
      <c r="BM34" s="537"/>
      <c r="BN34" s="537"/>
      <c r="BO34" s="537"/>
      <c r="BP34" s="537"/>
      <c r="BQ34" s="537"/>
      <c r="BR34" s="537"/>
      <c r="BS34" s="537"/>
      <c r="BT34" s="537"/>
      <c r="BU34" s="537"/>
      <c r="BV34" s="537"/>
      <c r="BW34" s="537"/>
      <c r="BX34" s="537"/>
      <c r="BY34" s="537"/>
      <c r="BZ34" s="537"/>
      <c r="CA34" s="537"/>
      <c r="CB34" s="537"/>
      <c r="CC34" s="537"/>
      <c r="CD34" s="537"/>
      <c r="CE34" s="537"/>
      <c r="CF34" s="537"/>
      <c r="CG34" s="537"/>
      <c r="CH34" s="537"/>
      <c r="CI34" s="537"/>
      <c r="CJ34" s="537"/>
      <c r="CK34" s="537"/>
      <c r="CL34" s="537"/>
      <c r="CM34" s="537"/>
      <c r="CN34" s="537"/>
      <c r="CO34" s="537"/>
      <c r="CP34" s="537"/>
      <c r="CQ34" s="537"/>
      <c r="CR34" s="537"/>
      <c r="CS34" s="537"/>
      <c r="CT34" s="537"/>
      <c r="CU34" s="537"/>
      <c r="CV34" s="537"/>
      <c r="CW34" s="537"/>
      <c r="CX34" s="537"/>
      <c r="CY34" s="537"/>
      <c r="CZ34" s="537"/>
      <c r="DA34" s="538"/>
    </row>
    <row r="35" spans="1:105" s="27" customFormat="1" ht="12.75">
      <c r="A35" s="531"/>
      <c r="B35" s="532"/>
      <c r="C35" s="532"/>
      <c r="D35" s="532"/>
      <c r="E35" s="532"/>
      <c r="F35" s="532" t="s">
        <v>194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3"/>
      <c r="BB35" s="536">
        <v>0</v>
      </c>
      <c r="BC35" s="537"/>
      <c r="BD35" s="537"/>
      <c r="BE35" s="537"/>
      <c r="BF35" s="537"/>
      <c r="BG35" s="537"/>
      <c r="BH35" s="537"/>
      <c r="BI35" s="537"/>
      <c r="BJ35" s="537"/>
      <c r="BK35" s="537"/>
      <c r="BL35" s="537"/>
      <c r="BM35" s="537"/>
      <c r="BN35" s="537"/>
      <c r="BO35" s="537"/>
      <c r="BP35" s="537"/>
      <c r="BQ35" s="537"/>
      <c r="BR35" s="537"/>
      <c r="BS35" s="537"/>
      <c r="BT35" s="537"/>
      <c r="BU35" s="537"/>
      <c r="BV35" s="537"/>
      <c r="BW35" s="537"/>
      <c r="BX35" s="537"/>
      <c r="BY35" s="537"/>
      <c r="BZ35" s="537"/>
      <c r="CA35" s="537"/>
      <c r="CB35" s="537"/>
      <c r="CC35" s="537"/>
      <c r="CD35" s="537"/>
      <c r="CE35" s="537"/>
      <c r="CF35" s="537"/>
      <c r="CG35" s="537"/>
      <c r="CH35" s="537"/>
      <c r="CI35" s="537"/>
      <c r="CJ35" s="537"/>
      <c r="CK35" s="537"/>
      <c r="CL35" s="537"/>
      <c r="CM35" s="537"/>
      <c r="CN35" s="537"/>
      <c r="CO35" s="537"/>
      <c r="CP35" s="537"/>
      <c r="CQ35" s="537"/>
      <c r="CR35" s="537"/>
      <c r="CS35" s="537"/>
      <c r="CT35" s="537"/>
      <c r="CU35" s="537"/>
      <c r="CV35" s="537"/>
      <c r="CW35" s="537"/>
      <c r="CX35" s="537"/>
      <c r="CY35" s="537"/>
      <c r="CZ35" s="537"/>
      <c r="DA35" s="538"/>
    </row>
    <row r="36" spans="1:105" s="27" customFormat="1" ht="12.75">
      <c r="A36" s="534"/>
      <c r="B36" s="535"/>
      <c r="C36" s="535"/>
      <c r="D36" s="535"/>
      <c r="E36" s="535"/>
      <c r="F36" s="532" t="s">
        <v>195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3"/>
      <c r="BB36" s="536">
        <v>0</v>
      </c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7"/>
      <c r="BW36" s="537"/>
      <c r="BX36" s="537"/>
      <c r="BY36" s="537"/>
      <c r="BZ36" s="537"/>
      <c r="CA36" s="537"/>
      <c r="CB36" s="537"/>
      <c r="CC36" s="537"/>
      <c r="CD36" s="537"/>
      <c r="CE36" s="537"/>
      <c r="CF36" s="537"/>
      <c r="CG36" s="537"/>
      <c r="CH36" s="537"/>
      <c r="CI36" s="537"/>
      <c r="CJ36" s="537"/>
      <c r="CK36" s="537"/>
      <c r="CL36" s="537"/>
      <c r="CM36" s="537"/>
      <c r="CN36" s="537"/>
      <c r="CO36" s="537"/>
      <c r="CP36" s="537"/>
      <c r="CQ36" s="537"/>
      <c r="CR36" s="537"/>
      <c r="CS36" s="537"/>
      <c r="CT36" s="537"/>
      <c r="CU36" s="537"/>
      <c r="CV36" s="537"/>
      <c r="CW36" s="537"/>
      <c r="CX36" s="537"/>
      <c r="CY36" s="537"/>
      <c r="CZ36" s="537"/>
      <c r="DA36" s="538"/>
    </row>
    <row r="37" spans="1:105" s="25" customFormat="1" ht="12.75">
      <c r="A37" s="26"/>
      <c r="B37" s="520" t="s">
        <v>196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0"/>
      <c r="AQ37" s="520"/>
      <c r="AR37" s="520"/>
      <c r="AS37" s="520"/>
      <c r="AT37" s="520"/>
      <c r="AU37" s="520"/>
      <c r="AV37" s="520"/>
      <c r="AW37" s="520"/>
      <c r="AX37" s="520"/>
      <c r="AY37" s="520"/>
      <c r="AZ37" s="520"/>
      <c r="BA37" s="521"/>
      <c r="BB37" s="516">
        <v>350844</v>
      </c>
      <c r="BC37" s="517"/>
      <c r="BD37" s="517"/>
      <c r="BE37" s="517"/>
      <c r="BF37" s="517"/>
      <c r="BG37" s="517"/>
      <c r="BH37" s="517"/>
      <c r="BI37" s="517"/>
      <c r="BJ37" s="517"/>
      <c r="BK37" s="517"/>
      <c r="BL37" s="517"/>
      <c r="BM37" s="517"/>
      <c r="BN37" s="517"/>
      <c r="BO37" s="517"/>
      <c r="BP37" s="517"/>
      <c r="BQ37" s="517"/>
      <c r="BR37" s="517"/>
      <c r="BS37" s="517"/>
      <c r="BT37" s="517"/>
      <c r="BU37" s="517"/>
      <c r="BV37" s="517"/>
      <c r="BW37" s="517"/>
      <c r="BX37" s="517"/>
      <c r="BY37" s="517"/>
      <c r="BZ37" s="517"/>
      <c r="CA37" s="517"/>
      <c r="CB37" s="517"/>
      <c r="CC37" s="517"/>
      <c r="CD37" s="517"/>
      <c r="CE37" s="517"/>
      <c r="CF37" s="517"/>
      <c r="CG37" s="517"/>
      <c r="CH37" s="517"/>
      <c r="CI37" s="517"/>
      <c r="CJ37" s="517"/>
      <c r="CK37" s="517"/>
      <c r="CL37" s="517"/>
      <c r="CM37" s="517"/>
      <c r="CN37" s="517"/>
      <c r="CO37" s="517"/>
      <c r="CP37" s="517"/>
      <c r="CQ37" s="517"/>
      <c r="CR37" s="517"/>
      <c r="CS37" s="517"/>
      <c r="CT37" s="517"/>
      <c r="CU37" s="517"/>
      <c r="CV37" s="517"/>
      <c r="CW37" s="517"/>
      <c r="CX37" s="517"/>
      <c r="CY37" s="517"/>
      <c r="CZ37" s="517"/>
      <c r="DA37" s="518"/>
    </row>
    <row r="38" spans="1:105" ht="13.5">
      <c r="A38" s="522" t="s">
        <v>197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  <c r="AP38" s="523"/>
      <c r="AQ38" s="523"/>
      <c r="AR38" s="523"/>
      <c r="AS38" s="523"/>
      <c r="AT38" s="523"/>
      <c r="AU38" s="523"/>
      <c r="AV38" s="523"/>
      <c r="AW38" s="523"/>
      <c r="AX38" s="523"/>
      <c r="AY38" s="523"/>
      <c r="AZ38" s="523"/>
      <c r="BA38" s="523"/>
      <c r="BB38" s="523"/>
      <c r="BC38" s="523"/>
      <c r="BD38" s="523"/>
      <c r="BE38" s="523"/>
      <c r="BF38" s="523"/>
      <c r="BG38" s="523"/>
      <c r="BH38" s="523"/>
      <c r="BI38" s="523"/>
      <c r="BJ38" s="523"/>
      <c r="BK38" s="523"/>
      <c r="BL38" s="523"/>
      <c r="BM38" s="523"/>
      <c r="BN38" s="523"/>
      <c r="BO38" s="523"/>
      <c r="BP38" s="523"/>
      <c r="BQ38" s="523"/>
      <c r="BR38" s="523"/>
      <c r="BS38" s="523"/>
      <c r="BT38" s="523"/>
      <c r="BU38" s="523"/>
      <c r="BV38" s="523"/>
      <c r="BW38" s="523"/>
      <c r="BX38" s="523"/>
      <c r="BY38" s="523"/>
      <c r="BZ38" s="523"/>
      <c r="CA38" s="523"/>
      <c r="CB38" s="523"/>
      <c r="CC38" s="523"/>
      <c r="CD38" s="523"/>
      <c r="CE38" s="523"/>
      <c r="CF38" s="523"/>
      <c r="CG38" s="523"/>
      <c r="CH38" s="523"/>
      <c r="CI38" s="523"/>
      <c r="CJ38" s="523"/>
      <c r="CK38" s="523"/>
      <c r="CL38" s="523"/>
      <c r="CM38" s="523"/>
      <c r="CN38" s="523"/>
      <c r="CO38" s="523"/>
      <c r="CP38" s="523"/>
      <c r="CQ38" s="523"/>
      <c r="CR38" s="523"/>
      <c r="CS38" s="523"/>
      <c r="CT38" s="523"/>
      <c r="CU38" s="523"/>
      <c r="CV38" s="523"/>
      <c r="CW38" s="523"/>
      <c r="CX38" s="523"/>
      <c r="CY38" s="523"/>
      <c r="CZ38" s="523"/>
      <c r="DA38" s="524"/>
    </row>
    <row r="39" spans="1:105" s="25" customFormat="1" ht="25.5" customHeight="1">
      <c r="A39" s="24"/>
      <c r="B39" s="529" t="s">
        <v>198</v>
      </c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29"/>
      <c r="AP39" s="529"/>
      <c r="AQ39" s="529"/>
      <c r="AR39" s="529"/>
      <c r="AS39" s="529"/>
      <c r="AT39" s="529"/>
      <c r="AU39" s="529"/>
      <c r="AV39" s="529"/>
      <c r="AW39" s="529"/>
      <c r="AX39" s="529"/>
      <c r="AY39" s="529"/>
      <c r="AZ39" s="529"/>
      <c r="BA39" s="530"/>
      <c r="BB39" s="507">
        <f>'7.1'!AJ12*1000</f>
        <v>240760</v>
      </c>
      <c r="BC39" s="508"/>
      <c r="BD39" s="508"/>
      <c r="BE39" s="508"/>
      <c r="BF39" s="508"/>
      <c r="BG39" s="508"/>
      <c r="BH39" s="508"/>
      <c r="BI39" s="508"/>
      <c r="BJ39" s="508"/>
      <c r="BK39" s="508"/>
      <c r="BL39" s="508"/>
      <c r="BM39" s="508"/>
      <c r="BN39" s="508"/>
      <c r="BO39" s="508"/>
      <c r="BP39" s="508"/>
      <c r="BQ39" s="508"/>
      <c r="BR39" s="508"/>
      <c r="BS39" s="508"/>
      <c r="BT39" s="508"/>
      <c r="BU39" s="508"/>
      <c r="BV39" s="508"/>
      <c r="BW39" s="508"/>
      <c r="BX39" s="508"/>
      <c r="BY39" s="508"/>
      <c r="BZ39" s="508"/>
      <c r="CA39" s="508"/>
      <c r="CB39" s="508"/>
      <c r="CC39" s="508"/>
      <c r="CD39" s="508"/>
      <c r="CE39" s="508"/>
      <c r="CF39" s="508"/>
      <c r="CG39" s="508"/>
      <c r="CH39" s="508"/>
      <c r="CI39" s="508"/>
      <c r="CJ39" s="508"/>
      <c r="CK39" s="508"/>
      <c r="CL39" s="508"/>
      <c r="CM39" s="508"/>
      <c r="CN39" s="508"/>
      <c r="CO39" s="508"/>
      <c r="CP39" s="508"/>
      <c r="CQ39" s="508"/>
      <c r="CR39" s="508"/>
      <c r="CS39" s="508"/>
      <c r="CT39" s="508"/>
      <c r="CU39" s="508"/>
      <c r="CV39" s="508"/>
      <c r="CW39" s="508"/>
      <c r="CX39" s="508"/>
      <c r="CY39" s="508"/>
      <c r="CZ39" s="508"/>
      <c r="DA39" s="509"/>
    </row>
    <row r="40" spans="1:105" s="25" customFormat="1" ht="12.75">
      <c r="A40" s="24"/>
      <c r="B40" s="520" t="s">
        <v>199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0"/>
      <c r="AQ40" s="520"/>
      <c r="AR40" s="520"/>
      <c r="AS40" s="520"/>
      <c r="AT40" s="520"/>
      <c r="AU40" s="520"/>
      <c r="AV40" s="520"/>
      <c r="AW40" s="520"/>
      <c r="AX40" s="520"/>
      <c r="AY40" s="520"/>
      <c r="AZ40" s="520"/>
      <c r="BA40" s="521"/>
      <c r="BB40" s="507">
        <f>'7.1'!BC12*1000</f>
        <v>4508.05</v>
      </c>
      <c r="BC40" s="508"/>
      <c r="BD40" s="508"/>
      <c r="BE40" s="508"/>
      <c r="BF40" s="508"/>
      <c r="BG40" s="508"/>
      <c r="BH40" s="508"/>
      <c r="BI40" s="508"/>
      <c r="BJ40" s="508"/>
      <c r="BK40" s="508"/>
      <c r="BL40" s="508"/>
      <c r="BM40" s="508"/>
      <c r="BN40" s="508"/>
      <c r="BO40" s="508"/>
      <c r="BP40" s="508"/>
      <c r="BQ40" s="508"/>
      <c r="BR40" s="508"/>
      <c r="BS40" s="508"/>
      <c r="BT40" s="508"/>
      <c r="BU40" s="508"/>
      <c r="BV40" s="508"/>
      <c r="BW40" s="508"/>
      <c r="BX40" s="508"/>
      <c r="BY40" s="508"/>
      <c r="BZ40" s="508"/>
      <c r="CA40" s="508"/>
      <c r="CB40" s="508"/>
      <c r="CC40" s="508"/>
      <c r="CD40" s="508"/>
      <c r="CE40" s="508"/>
      <c r="CF40" s="508"/>
      <c r="CG40" s="508"/>
      <c r="CH40" s="508"/>
      <c r="CI40" s="508"/>
      <c r="CJ40" s="508"/>
      <c r="CK40" s="508"/>
      <c r="CL40" s="508"/>
      <c r="CM40" s="508"/>
      <c r="CN40" s="508"/>
      <c r="CO40" s="508"/>
      <c r="CP40" s="508"/>
      <c r="CQ40" s="508"/>
      <c r="CR40" s="508"/>
      <c r="CS40" s="508"/>
      <c r="CT40" s="508"/>
      <c r="CU40" s="508"/>
      <c r="CV40" s="508"/>
      <c r="CW40" s="508"/>
      <c r="CX40" s="508"/>
      <c r="CY40" s="508"/>
      <c r="CZ40" s="508"/>
      <c r="DA40" s="509"/>
    </row>
    <row r="41" spans="1:105" s="25" customFormat="1" ht="12.75">
      <c r="A41" s="24"/>
      <c r="B41" s="520" t="s">
        <v>200</v>
      </c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0"/>
      <c r="AQ41" s="520"/>
      <c r="AR41" s="520"/>
      <c r="AS41" s="520"/>
      <c r="AT41" s="520"/>
      <c r="AU41" s="520"/>
      <c r="AV41" s="520"/>
      <c r="AW41" s="520"/>
      <c r="AX41" s="520"/>
      <c r="AY41" s="520"/>
      <c r="AZ41" s="520"/>
      <c r="BA41" s="521"/>
      <c r="BB41" s="507">
        <f>BB39</f>
        <v>240760</v>
      </c>
      <c r="BC41" s="508"/>
      <c r="BD41" s="508"/>
      <c r="BE41" s="508"/>
      <c r="BF41" s="508"/>
      <c r="BG41" s="508"/>
      <c r="BH41" s="508"/>
      <c r="BI41" s="508"/>
      <c r="BJ41" s="508"/>
      <c r="BK41" s="508"/>
      <c r="BL41" s="508"/>
      <c r="BM41" s="508"/>
      <c r="BN41" s="508"/>
      <c r="BO41" s="508"/>
      <c r="BP41" s="508"/>
      <c r="BQ41" s="508"/>
      <c r="BR41" s="508"/>
      <c r="BS41" s="508"/>
      <c r="BT41" s="508"/>
      <c r="BU41" s="508"/>
      <c r="BV41" s="508"/>
      <c r="BW41" s="508"/>
      <c r="BX41" s="508"/>
      <c r="BY41" s="508"/>
      <c r="BZ41" s="508"/>
      <c r="CA41" s="508"/>
      <c r="CB41" s="508"/>
      <c r="CC41" s="508"/>
      <c r="CD41" s="508"/>
      <c r="CE41" s="508"/>
      <c r="CF41" s="508"/>
      <c r="CG41" s="508"/>
      <c r="CH41" s="508"/>
      <c r="CI41" s="508"/>
      <c r="CJ41" s="508"/>
      <c r="CK41" s="508"/>
      <c r="CL41" s="508"/>
      <c r="CM41" s="508"/>
      <c r="CN41" s="508"/>
      <c r="CO41" s="508"/>
      <c r="CP41" s="508"/>
      <c r="CQ41" s="508"/>
      <c r="CR41" s="508"/>
      <c r="CS41" s="508"/>
      <c r="CT41" s="508"/>
      <c r="CU41" s="508"/>
      <c r="CV41" s="508"/>
      <c r="CW41" s="508"/>
      <c r="CX41" s="508"/>
      <c r="CY41" s="508"/>
      <c r="CZ41" s="508"/>
      <c r="DA41" s="509"/>
    </row>
    <row r="42" spans="1:105" s="25" customFormat="1" ht="12.75">
      <c r="A42" s="26"/>
      <c r="B42" s="520" t="s">
        <v>201</v>
      </c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0"/>
      <c r="AR42" s="520"/>
      <c r="AS42" s="520"/>
      <c r="AT42" s="520"/>
      <c r="AU42" s="520"/>
      <c r="AV42" s="520"/>
      <c r="AW42" s="520"/>
      <c r="AX42" s="520"/>
      <c r="AY42" s="520"/>
      <c r="AZ42" s="520"/>
      <c r="BA42" s="521"/>
      <c r="BB42" s="510">
        <v>0</v>
      </c>
      <c r="BC42" s="511"/>
      <c r="BD42" s="511"/>
      <c r="BE42" s="511"/>
      <c r="BF42" s="511"/>
      <c r="BG42" s="511"/>
      <c r="BH42" s="511"/>
      <c r="BI42" s="511"/>
      <c r="BJ42" s="511"/>
      <c r="BK42" s="511"/>
      <c r="BL42" s="511"/>
      <c r="BM42" s="511"/>
      <c r="BN42" s="511"/>
      <c r="BO42" s="511"/>
      <c r="BP42" s="511"/>
      <c r="BQ42" s="511"/>
      <c r="BR42" s="511"/>
      <c r="BS42" s="511"/>
      <c r="BT42" s="511"/>
      <c r="BU42" s="511"/>
      <c r="BV42" s="511"/>
      <c r="BW42" s="511"/>
      <c r="BX42" s="511"/>
      <c r="BY42" s="511"/>
      <c r="BZ42" s="511"/>
      <c r="CA42" s="511"/>
      <c r="CB42" s="511"/>
      <c r="CC42" s="511"/>
      <c r="CD42" s="511"/>
      <c r="CE42" s="511"/>
      <c r="CF42" s="511"/>
      <c r="CG42" s="511"/>
      <c r="CH42" s="511"/>
      <c r="CI42" s="511"/>
      <c r="CJ42" s="511"/>
      <c r="CK42" s="511"/>
      <c r="CL42" s="511"/>
      <c r="CM42" s="511"/>
      <c r="CN42" s="511"/>
      <c r="CO42" s="511"/>
      <c r="CP42" s="511"/>
      <c r="CQ42" s="511"/>
      <c r="CR42" s="511"/>
      <c r="CS42" s="511"/>
      <c r="CT42" s="511"/>
      <c r="CU42" s="511"/>
      <c r="CV42" s="511"/>
      <c r="CW42" s="511"/>
      <c r="CX42" s="511"/>
      <c r="CY42" s="511"/>
      <c r="CZ42" s="511"/>
      <c r="DA42" s="512"/>
    </row>
    <row r="43" spans="1:105" ht="13.5">
      <c r="A43" s="522" t="s">
        <v>202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  <c r="BB43" s="523"/>
      <c r="BC43" s="523"/>
      <c r="BD43" s="523"/>
      <c r="BE43" s="523"/>
      <c r="BF43" s="523"/>
      <c r="BG43" s="523"/>
      <c r="BH43" s="523"/>
      <c r="BI43" s="523"/>
      <c r="BJ43" s="523"/>
      <c r="BK43" s="523"/>
      <c r="BL43" s="523"/>
      <c r="BM43" s="523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3"/>
      <c r="CP43" s="523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4"/>
    </row>
    <row r="44" spans="1:105" s="25" customFormat="1" ht="12.75">
      <c r="A44" s="26"/>
      <c r="B44" s="520" t="s">
        <v>203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20"/>
      <c r="AV44" s="520"/>
      <c r="AW44" s="520"/>
      <c r="AX44" s="520"/>
      <c r="AY44" s="520"/>
      <c r="AZ44" s="520"/>
      <c r="BA44" s="521"/>
      <c r="BB44" s="513"/>
      <c r="BC44" s="514"/>
      <c r="BD44" s="514"/>
      <c r="BE44" s="514"/>
      <c r="BF44" s="514"/>
      <c r="BG44" s="514"/>
      <c r="BH44" s="514"/>
      <c r="BI44" s="514"/>
      <c r="BJ44" s="514"/>
      <c r="BK44" s="514"/>
      <c r="BL44" s="514"/>
      <c r="BM44" s="514"/>
      <c r="BN44" s="514"/>
      <c r="BO44" s="514"/>
      <c r="BP44" s="514"/>
      <c r="BQ44" s="514"/>
      <c r="BR44" s="514"/>
      <c r="BS44" s="514"/>
      <c r="BT44" s="514"/>
      <c r="BU44" s="514"/>
      <c r="BV44" s="514"/>
      <c r="BW44" s="514"/>
      <c r="BX44" s="514"/>
      <c r="BY44" s="514"/>
      <c r="BZ44" s="514"/>
      <c r="CA44" s="514"/>
      <c r="CB44" s="514"/>
      <c r="CC44" s="514"/>
      <c r="CD44" s="514"/>
      <c r="CE44" s="514"/>
      <c r="CF44" s="514"/>
      <c r="CG44" s="514"/>
      <c r="CH44" s="514"/>
      <c r="CI44" s="514"/>
      <c r="CJ44" s="514"/>
      <c r="CK44" s="514"/>
      <c r="CL44" s="514"/>
      <c r="CM44" s="514"/>
      <c r="CN44" s="514"/>
      <c r="CO44" s="514"/>
      <c r="CP44" s="514"/>
      <c r="CQ44" s="514"/>
      <c r="CR44" s="514"/>
      <c r="CS44" s="514"/>
      <c r="CT44" s="514"/>
      <c r="CU44" s="514"/>
      <c r="CV44" s="514"/>
      <c r="CW44" s="514"/>
      <c r="CX44" s="514"/>
      <c r="CY44" s="514"/>
      <c r="CZ44" s="514"/>
      <c r="DA44" s="515"/>
    </row>
    <row r="45" spans="1:105" s="25" customFormat="1" ht="12.75">
      <c r="A45" s="526"/>
      <c r="B45" s="520"/>
      <c r="C45" s="520"/>
      <c r="D45" s="520" t="s">
        <v>302</v>
      </c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20"/>
      <c r="AP45" s="520"/>
      <c r="AQ45" s="520"/>
      <c r="AR45" s="520"/>
      <c r="AS45" s="520"/>
      <c r="AT45" s="520"/>
      <c r="AU45" s="520"/>
      <c r="AV45" s="520"/>
      <c r="AW45" s="520"/>
      <c r="AX45" s="520"/>
      <c r="AY45" s="520"/>
      <c r="AZ45" s="520"/>
      <c r="BA45" s="521"/>
      <c r="BB45" s="516">
        <v>6450000</v>
      </c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7"/>
      <c r="CI45" s="517"/>
      <c r="CJ45" s="517"/>
      <c r="CK45" s="517"/>
      <c r="CL45" s="517"/>
      <c r="CM45" s="517"/>
      <c r="CN45" s="517"/>
      <c r="CO45" s="517"/>
      <c r="CP45" s="517"/>
      <c r="CQ45" s="517"/>
      <c r="CR45" s="517"/>
      <c r="CS45" s="517"/>
      <c r="CT45" s="517"/>
      <c r="CU45" s="517"/>
      <c r="CV45" s="517"/>
      <c r="CW45" s="517"/>
      <c r="CX45" s="517"/>
      <c r="CY45" s="517"/>
      <c r="CZ45" s="517"/>
      <c r="DA45" s="518"/>
    </row>
    <row r="46" spans="1:105" s="25" customFormat="1" ht="12.75">
      <c r="A46" s="527"/>
      <c r="B46" s="528"/>
      <c r="C46" s="528"/>
      <c r="D46" s="520" t="s">
        <v>303</v>
      </c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0"/>
      <c r="AI46" s="520"/>
      <c r="AJ46" s="520"/>
      <c r="AK46" s="520"/>
      <c r="AL46" s="520"/>
      <c r="AM46" s="520"/>
      <c r="AN46" s="520"/>
      <c r="AO46" s="520"/>
      <c r="AP46" s="520"/>
      <c r="AQ46" s="520"/>
      <c r="AR46" s="520"/>
      <c r="AS46" s="520"/>
      <c r="AT46" s="520"/>
      <c r="AU46" s="520"/>
      <c r="AV46" s="520"/>
      <c r="AW46" s="520"/>
      <c r="AX46" s="520"/>
      <c r="AY46" s="520"/>
      <c r="AZ46" s="520"/>
      <c r="BA46" s="521"/>
      <c r="BB46" s="516">
        <f>BB45*3</f>
        <v>19350000</v>
      </c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8"/>
    </row>
    <row r="47" spans="1:105" s="25" customFormat="1" ht="12.75">
      <c r="A47" s="28"/>
      <c r="B47" s="520" t="s">
        <v>204</v>
      </c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0"/>
      <c r="AE47" s="520"/>
      <c r="AF47" s="520"/>
      <c r="AG47" s="520"/>
      <c r="AH47" s="520"/>
      <c r="AI47" s="520"/>
      <c r="AJ47" s="520"/>
      <c r="AK47" s="520"/>
      <c r="AL47" s="520"/>
      <c r="AM47" s="520"/>
      <c r="AN47" s="520"/>
      <c r="AO47" s="520"/>
      <c r="AP47" s="520"/>
      <c r="AQ47" s="520"/>
      <c r="AR47" s="520"/>
      <c r="AS47" s="520"/>
      <c r="AT47" s="520"/>
      <c r="AU47" s="520"/>
      <c r="AV47" s="520"/>
      <c r="AW47" s="520"/>
      <c r="AX47" s="520"/>
      <c r="AY47" s="520"/>
      <c r="AZ47" s="520"/>
      <c r="BA47" s="521"/>
      <c r="BB47" s="513"/>
      <c r="BC47" s="514"/>
      <c r="BD47" s="514"/>
      <c r="BE47" s="514"/>
      <c r="BF47" s="514"/>
      <c r="BG47" s="514"/>
      <c r="BH47" s="514"/>
      <c r="BI47" s="514"/>
      <c r="BJ47" s="514"/>
      <c r="BK47" s="514"/>
      <c r="BL47" s="514"/>
      <c r="BM47" s="514"/>
      <c r="BN47" s="514"/>
      <c r="BO47" s="514"/>
      <c r="BP47" s="514"/>
      <c r="BQ47" s="514"/>
      <c r="BR47" s="514"/>
      <c r="BS47" s="514"/>
      <c r="BT47" s="514"/>
      <c r="BU47" s="514"/>
      <c r="BV47" s="514"/>
      <c r="BW47" s="514"/>
      <c r="BX47" s="514"/>
      <c r="BY47" s="514"/>
      <c r="BZ47" s="514"/>
      <c r="CA47" s="514"/>
      <c r="CB47" s="514"/>
      <c r="CC47" s="514"/>
      <c r="CD47" s="514"/>
      <c r="CE47" s="514"/>
      <c r="CF47" s="514"/>
      <c r="CG47" s="514"/>
      <c r="CH47" s="514"/>
      <c r="CI47" s="514"/>
      <c r="CJ47" s="514"/>
      <c r="CK47" s="514"/>
      <c r="CL47" s="514"/>
      <c r="CM47" s="514"/>
      <c r="CN47" s="514"/>
      <c r="CO47" s="514"/>
      <c r="CP47" s="514"/>
      <c r="CQ47" s="514"/>
      <c r="CR47" s="514"/>
      <c r="CS47" s="514"/>
      <c r="CT47" s="514"/>
      <c r="CU47" s="514"/>
      <c r="CV47" s="514"/>
      <c r="CW47" s="514"/>
      <c r="CX47" s="514"/>
      <c r="CY47" s="514"/>
      <c r="CZ47" s="514"/>
      <c r="DA47" s="515"/>
    </row>
    <row r="48" spans="3:5" s="1" customFormat="1" ht="15" customHeight="1">
      <c r="C48" s="525" t="s">
        <v>37</v>
      </c>
      <c r="D48" s="525"/>
      <c r="E48" s="1" t="s">
        <v>205</v>
      </c>
    </row>
  </sheetData>
  <sheetProtection/>
  <mergeCells count="101">
    <mergeCell ref="CC1:DA1"/>
    <mergeCell ref="A3:DA3"/>
    <mergeCell ref="K5:BD5"/>
    <mergeCell ref="BE5:BH5"/>
    <mergeCell ref="BI5:BR5"/>
    <mergeCell ref="BS5:BY5"/>
    <mergeCell ref="BZ5:CE5"/>
    <mergeCell ref="CF5:CL5"/>
    <mergeCell ref="A13:BA13"/>
    <mergeCell ref="A14:BA14"/>
    <mergeCell ref="BB14:DA14"/>
    <mergeCell ref="BB13:DA13"/>
    <mergeCell ref="BY10:BZ10"/>
    <mergeCell ref="CA10:CC10"/>
    <mergeCell ref="CD10:CE10"/>
    <mergeCell ref="CF10:CO10"/>
    <mergeCell ref="CP10:CR10"/>
    <mergeCell ref="CS10:CU10"/>
    <mergeCell ref="B17:BA17"/>
    <mergeCell ref="B18:BA18"/>
    <mergeCell ref="BB17:DA17"/>
    <mergeCell ref="BB18:DA18"/>
    <mergeCell ref="A15:BA15"/>
    <mergeCell ref="B16:BA16"/>
    <mergeCell ref="BB15:DA15"/>
    <mergeCell ref="BB16:DA16"/>
    <mergeCell ref="B21:BA21"/>
    <mergeCell ref="B22:BA22"/>
    <mergeCell ref="BB21:DA21"/>
    <mergeCell ref="BB22:DA22"/>
    <mergeCell ref="A19:C19"/>
    <mergeCell ref="D19:BA19"/>
    <mergeCell ref="A20:C20"/>
    <mergeCell ref="D20:BA20"/>
    <mergeCell ref="BB19:DA19"/>
    <mergeCell ref="BB20:DA20"/>
    <mergeCell ref="B25:BA25"/>
    <mergeCell ref="B26:BA26"/>
    <mergeCell ref="BB26:DA26"/>
    <mergeCell ref="A23:C23"/>
    <mergeCell ref="D23:BA23"/>
    <mergeCell ref="A24:C24"/>
    <mergeCell ref="D24:BA24"/>
    <mergeCell ref="BB23:DA23"/>
    <mergeCell ref="BB24:DA24"/>
    <mergeCell ref="BB30:DA30"/>
    <mergeCell ref="A27:C27"/>
    <mergeCell ref="D27:BA27"/>
    <mergeCell ref="A28:C28"/>
    <mergeCell ref="D28:BA28"/>
    <mergeCell ref="BB27:DA27"/>
    <mergeCell ref="BB28:DA28"/>
    <mergeCell ref="B31:BA31"/>
    <mergeCell ref="A32:C32"/>
    <mergeCell ref="D32:BA32"/>
    <mergeCell ref="BB31:DA31"/>
    <mergeCell ref="BB32:DA32"/>
    <mergeCell ref="A29:C29"/>
    <mergeCell ref="D29:BA29"/>
    <mergeCell ref="A30:C30"/>
    <mergeCell ref="D30:BA30"/>
    <mergeCell ref="BB29:DA29"/>
    <mergeCell ref="BB36:DA36"/>
    <mergeCell ref="A33:C33"/>
    <mergeCell ref="D33:BA33"/>
    <mergeCell ref="A34:E34"/>
    <mergeCell ref="F34:BA34"/>
    <mergeCell ref="BB33:DA33"/>
    <mergeCell ref="BB34:DA34"/>
    <mergeCell ref="B37:BA37"/>
    <mergeCell ref="A38:DA38"/>
    <mergeCell ref="B39:BA39"/>
    <mergeCell ref="BB37:DA37"/>
    <mergeCell ref="BB39:DA39"/>
    <mergeCell ref="A35:E35"/>
    <mergeCell ref="F35:BA35"/>
    <mergeCell ref="A36:E36"/>
    <mergeCell ref="F36:BA36"/>
    <mergeCell ref="BB35:DA35"/>
    <mergeCell ref="C48:D48"/>
    <mergeCell ref="A45:C45"/>
    <mergeCell ref="D45:BA45"/>
    <mergeCell ref="A46:C46"/>
    <mergeCell ref="D46:BA46"/>
    <mergeCell ref="B44:BA44"/>
    <mergeCell ref="BI9:DA9"/>
    <mergeCell ref="BK7:DA7"/>
    <mergeCell ref="BK8:CM8"/>
    <mergeCell ref="B47:BA47"/>
    <mergeCell ref="B42:BA42"/>
    <mergeCell ref="A43:DA43"/>
    <mergeCell ref="BB25:DA25"/>
    <mergeCell ref="B40:BA40"/>
    <mergeCell ref="B41:BA41"/>
    <mergeCell ref="BB40:DA40"/>
    <mergeCell ref="BB41:DA41"/>
    <mergeCell ref="BB42:DA42"/>
    <mergeCell ref="BB44:DA44"/>
    <mergeCell ref="BB45:DA45"/>
    <mergeCell ref="BB46:DA46"/>
    <mergeCell ref="BB47:DA4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D20"/>
  <sheetViews>
    <sheetView view="pageBreakPreview" zoomScaleSheetLayoutView="100" zoomScalePageLayoutView="0" workbookViewId="0" topLeftCell="A1">
      <selection activeCell="BF34" sqref="BF34"/>
    </sheetView>
  </sheetViews>
  <sheetFormatPr defaultColWidth="0.875" defaultRowHeight="12.75"/>
  <cols>
    <col min="1" max="16384" width="0.875" style="1" customWidth="1"/>
  </cols>
  <sheetData>
    <row r="1" ht="11.25">
      <c r="DD1" s="10" t="s">
        <v>206</v>
      </c>
    </row>
    <row r="2" ht="11.25">
      <c r="DD2" s="10" t="s">
        <v>86</v>
      </c>
    </row>
    <row r="3" spans="43:108" ht="11.25"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DD3" s="10" t="s">
        <v>87</v>
      </c>
    </row>
    <row r="4" spans="43:92" s="2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30"/>
    </row>
    <row r="5" spans="1:108" s="11" customFormat="1" ht="30.75" customHeight="1">
      <c r="A5" s="482" t="s">
        <v>207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482"/>
      <c r="AX5" s="482"/>
      <c r="AY5" s="482"/>
      <c r="AZ5" s="482"/>
      <c r="BA5" s="482"/>
      <c r="BB5" s="482"/>
      <c r="BC5" s="482"/>
      <c r="BD5" s="482"/>
      <c r="BE5" s="482"/>
      <c r="BF5" s="482"/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82"/>
      <c r="BT5" s="482"/>
      <c r="BU5" s="482"/>
      <c r="BV5" s="482"/>
      <c r="BW5" s="482"/>
      <c r="BX5" s="482"/>
      <c r="BY5" s="482"/>
      <c r="BZ5" s="482"/>
      <c r="CA5" s="482"/>
      <c r="CB5" s="482"/>
      <c r="CC5" s="482"/>
      <c r="CD5" s="482"/>
      <c r="CE5" s="482"/>
      <c r="CF5" s="482"/>
      <c r="CG5" s="482"/>
      <c r="CH5" s="482"/>
      <c r="CI5" s="482"/>
      <c r="CJ5" s="482"/>
      <c r="CK5" s="482"/>
      <c r="CL5" s="482"/>
      <c r="CM5" s="482"/>
      <c r="CN5" s="482"/>
      <c r="CO5" s="482"/>
      <c r="CP5" s="482"/>
      <c r="CQ5" s="482"/>
      <c r="CR5" s="482"/>
      <c r="CS5" s="482"/>
      <c r="CT5" s="482"/>
      <c r="CU5" s="482"/>
      <c r="CV5" s="482"/>
      <c r="CW5" s="482"/>
      <c r="CX5" s="482"/>
      <c r="CY5" s="482"/>
      <c r="CZ5" s="482"/>
      <c r="DA5" s="482"/>
      <c r="DB5" s="482"/>
      <c r="DC5" s="482"/>
      <c r="DD5" s="482"/>
    </row>
    <row r="6" spans="1:92" s="11" customFormat="1" ht="15.75">
      <c r="A6" s="2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1:108" s="11" customFormat="1" ht="12.7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BA7" s="14"/>
      <c r="BB7" s="14"/>
      <c r="BC7" s="14"/>
      <c r="BD7" s="14"/>
      <c r="BE7" s="14"/>
      <c r="BF7" s="14"/>
      <c r="BG7" s="14"/>
      <c r="BH7" s="14"/>
      <c r="BI7" s="14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18" t="s">
        <v>208</v>
      </c>
    </row>
    <row r="8" spans="1:108" s="22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8" t="s">
        <v>209</v>
      </c>
    </row>
    <row r="9" spans="79:108" s="17" customFormat="1" ht="12.75"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579"/>
      <c r="CS9" s="579"/>
      <c r="CT9" s="579"/>
      <c r="CU9" s="579"/>
      <c r="CV9" s="579"/>
      <c r="CW9" s="579"/>
      <c r="CX9" s="579"/>
      <c r="CY9" s="579"/>
      <c r="CZ9" s="579"/>
      <c r="DA9" s="579"/>
      <c r="DB9" s="579"/>
      <c r="DC9" s="579"/>
      <c r="DD9" s="579"/>
    </row>
    <row r="10" spans="78:108" s="17" customFormat="1" ht="12.75">
      <c r="BZ10" s="1"/>
      <c r="CA10" s="519" t="s">
        <v>18</v>
      </c>
      <c r="CB10" s="519"/>
      <c r="CC10" s="519"/>
      <c r="CD10" s="519"/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19"/>
      <c r="CT10" s="519"/>
      <c r="CU10" s="519"/>
      <c r="CV10" s="519"/>
      <c r="CW10" s="519"/>
      <c r="CX10" s="519"/>
      <c r="CY10" s="519"/>
      <c r="CZ10" s="519"/>
      <c r="DA10" s="519"/>
      <c r="DB10" s="519"/>
      <c r="DC10" s="519"/>
      <c r="DD10" s="519"/>
    </row>
    <row r="11" spans="78:108" ht="12" customHeight="1">
      <c r="BZ11" s="405" t="s">
        <v>19</v>
      </c>
      <c r="CA11" s="405"/>
      <c r="CB11" s="469"/>
      <c r="CC11" s="469"/>
      <c r="CD11" s="469"/>
      <c r="CE11" s="407" t="s">
        <v>19</v>
      </c>
      <c r="CF11" s="407"/>
      <c r="CG11" s="17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17"/>
      <c r="CT11" s="405">
        <v>20</v>
      </c>
      <c r="CU11" s="405"/>
      <c r="CV11" s="405"/>
      <c r="CW11" s="462"/>
      <c r="CX11" s="462"/>
      <c r="CY11" s="462"/>
      <c r="CZ11" s="19" t="s">
        <v>210</v>
      </c>
      <c r="DA11" s="17"/>
      <c r="DB11" s="17"/>
      <c r="DC11" s="17"/>
      <c r="DD11" s="19"/>
    </row>
    <row r="12" s="17" customFormat="1" ht="12.75">
      <c r="DD12" s="18" t="s">
        <v>21</v>
      </c>
    </row>
    <row r="13" s="17" customFormat="1" ht="13.5" thickBot="1"/>
    <row r="14" spans="1:108" s="12" customFormat="1" ht="23.25" customHeight="1">
      <c r="A14" s="581" t="s">
        <v>211</v>
      </c>
      <c r="B14" s="582"/>
      <c r="C14" s="582"/>
      <c r="D14" s="583"/>
      <c r="E14" s="569" t="s">
        <v>212</v>
      </c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3" t="s">
        <v>213</v>
      </c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73" t="s">
        <v>214</v>
      </c>
      <c r="AX14" s="574"/>
      <c r="AY14" s="574"/>
      <c r="AZ14" s="574"/>
      <c r="BA14" s="574"/>
      <c r="BB14" s="574"/>
      <c r="BC14" s="574"/>
      <c r="BD14" s="574"/>
      <c r="BE14" s="574"/>
      <c r="BF14" s="574"/>
      <c r="BG14" s="574"/>
      <c r="BH14" s="574"/>
      <c r="BI14" s="574"/>
      <c r="BJ14" s="574"/>
      <c r="BK14" s="574"/>
      <c r="BL14" s="574"/>
      <c r="BM14" s="574"/>
      <c r="BN14" s="574"/>
      <c r="BO14" s="574"/>
      <c r="BP14" s="574"/>
      <c r="BQ14" s="573" t="s">
        <v>215</v>
      </c>
      <c r="BR14" s="574"/>
      <c r="BS14" s="574"/>
      <c r="BT14" s="574"/>
      <c r="BU14" s="574"/>
      <c r="BV14" s="574"/>
      <c r="BW14" s="574"/>
      <c r="BX14" s="574"/>
      <c r="BY14" s="574"/>
      <c r="BZ14" s="574"/>
      <c r="CA14" s="574"/>
      <c r="CB14" s="574"/>
      <c r="CC14" s="574"/>
      <c r="CD14" s="574"/>
      <c r="CE14" s="574"/>
      <c r="CF14" s="574"/>
      <c r="CG14" s="574"/>
      <c r="CH14" s="574"/>
      <c r="CI14" s="574"/>
      <c r="CJ14" s="574"/>
      <c r="CK14" s="574"/>
      <c r="CL14" s="574"/>
      <c r="CM14" s="574"/>
      <c r="CN14" s="574"/>
      <c r="CO14" s="574"/>
      <c r="CP14" s="574"/>
      <c r="CQ14" s="574"/>
      <c r="CR14" s="574"/>
      <c r="CS14" s="574"/>
      <c r="CT14" s="574"/>
      <c r="CU14" s="574"/>
      <c r="CV14" s="574"/>
      <c r="CW14" s="574"/>
      <c r="CX14" s="574"/>
      <c r="CY14" s="574"/>
      <c r="CZ14" s="574"/>
      <c r="DA14" s="574"/>
      <c r="DB14" s="574"/>
      <c r="DC14" s="574"/>
      <c r="DD14" s="575"/>
    </row>
    <row r="15" spans="1:108" s="12" customFormat="1" ht="88.5" customHeight="1">
      <c r="A15" s="584"/>
      <c r="B15" s="585"/>
      <c r="C15" s="585"/>
      <c r="D15" s="586"/>
      <c r="E15" s="571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67" t="s">
        <v>216</v>
      </c>
      <c r="V15" s="568"/>
      <c r="W15" s="568"/>
      <c r="X15" s="568"/>
      <c r="Y15" s="568"/>
      <c r="Z15" s="568"/>
      <c r="AA15" s="568"/>
      <c r="AB15" s="568"/>
      <c r="AC15" s="568"/>
      <c r="AD15" s="568"/>
      <c r="AE15" s="567" t="s">
        <v>217</v>
      </c>
      <c r="AF15" s="568"/>
      <c r="AG15" s="568"/>
      <c r="AH15" s="568"/>
      <c r="AI15" s="568"/>
      <c r="AJ15" s="568"/>
      <c r="AK15" s="568"/>
      <c r="AL15" s="568"/>
      <c r="AM15" s="568"/>
      <c r="AN15" s="568"/>
      <c r="AO15" s="567" t="s">
        <v>218</v>
      </c>
      <c r="AP15" s="568"/>
      <c r="AQ15" s="568"/>
      <c r="AR15" s="568"/>
      <c r="AS15" s="568"/>
      <c r="AT15" s="568"/>
      <c r="AU15" s="568"/>
      <c r="AV15" s="568"/>
      <c r="AW15" s="567" t="s">
        <v>219</v>
      </c>
      <c r="AX15" s="568"/>
      <c r="AY15" s="568"/>
      <c r="AZ15" s="568"/>
      <c r="BA15" s="568"/>
      <c r="BB15" s="568"/>
      <c r="BC15" s="568"/>
      <c r="BD15" s="568"/>
      <c r="BE15" s="568"/>
      <c r="BF15" s="568"/>
      <c r="BG15" s="567" t="s">
        <v>72</v>
      </c>
      <c r="BH15" s="568"/>
      <c r="BI15" s="568"/>
      <c r="BJ15" s="568"/>
      <c r="BK15" s="568"/>
      <c r="BL15" s="568"/>
      <c r="BM15" s="568"/>
      <c r="BN15" s="568"/>
      <c r="BO15" s="568"/>
      <c r="BP15" s="568"/>
      <c r="BQ15" s="567" t="s">
        <v>220</v>
      </c>
      <c r="BR15" s="568"/>
      <c r="BS15" s="568"/>
      <c r="BT15" s="568"/>
      <c r="BU15" s="568"/>
      <c r="BV15" s="568"/>
      <c r="BW15" s="568"/>
      <c r="BX15" s="568"/>
      <c r="BY15" s="568"/>
      <c r="BZ15" s="568"/>
      <c r="CA15" s="567" t="s">
        <v>221</v>
      </c>
      <c r="CB15" s="568"/>
      <c r="CC15" s="568"/>
      <c r="CD15" s="568"/>
      <c r="CE15" s="568"/>
      <c r="CF15" s="568"/>
      <c r="CG15" s="568"/>
      <c r="CH15" s="568"/>
      <c r="CI15" s="568"/>
      <c r="CJ15" s="568"/>
      <c r="CK15" s="567" t="s">
        <v>222</v>
      </c>
      <c r="CL15" s="568"/>
      <c r="CM15" s="568"/>
      <c r="CN15" s="568"/>
      <c r="CO15" s="568"/>
      <c r="CP15" s="568"/>
      <c r="CQ15" s="568"/>
      <c r="CR15" s="568"/>
      <c r="CS15" s="568"/>
      <c r="CT15" s="568"/>
      <c r="CU15" s="567" t="s">
        <v>223</v>
      </c>
      <c r="CV15" s="568"/>
      <c r="CW15" s="568"/>
      <c r="CX15" s="568"/>
      <c r="CY15" s="568"/>
      <c r="CZ15" s="568"/>
      <c r="DA15" s="568"/>
      <c r="DB15" s="568"/>
      <c r="DC15" s="568"/>
      <c r="DD15" s="580"/>
    </row>
    <row r="16" spans="1:108" s="31" customFormat="1" ht="11.25">
      <c r="A16" s="576"/>
      <c r="B16" s="577"/>
      <c r="C16" s="577"/>
      <c r="D16" s="577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5"/>
      <c r="BG16" s="565"/>
      <c r="BH16" s="565"/>
      <c r="BI16" s="565"/>
      <c r="BJ16" s="565"/>
      <c r="BK16" s="565"/>
      <c r="BL16" s="565"/>
      <c r="BM16" s="565"/>
      <c r="BN16" s="565"/>
      <c r="BO16" s="565"/>
      <c r="BP16" s="565"/>
      <c r="BQ16" s="565"/>
      <c r="BR16" s="565"/>
      <c r="BS16" s="565"/>
      <c r="BT16" s="565"/>
      <c r="BU16" s="565"/>
      <c r="BV16" s="565"/>
      <c r="BW16" s="565"/>
      <c r="BX16" s="565"/>
      <c r="BY16" s="565"/>
      <c r="BZ16" s="565"/>
      <c r="CA16" s="565"/>
      <c r="CB16" s="565"/>
      <c r="CC16" s="565"/>
      <c r="CD16" s="565"/>
      <c r="CE16" s="565"/>
      <c r="CF16" s="565"/>
      <c r="CG16" s="565"/>
      <c r="CH16" s="565"/>
      <c r="CI16" s="565"/>
      <c r="CJ16" s="565"/>
      <c r="CK16" s="565"/>
      <c r="CL16" s="565"/>
      <c r="CM16" s="565"/>
      <c r="CN16" s="565"/>
      <c r="CO16" s="565"/>
      <c r="CP16" s="565"/>
      <c r="CQ16" s="565"/>
      <c r="CR16" s="565"/>
      <c r="CS16" s="565"/>
      <c r="CT16" s="565"/>
      <c r="CU16" s="565"/>
      <c r="CV16" s="565"/>
      <c r="CW16" s="565"/>
      <c r="CX16" s="565"/>
      <c r="CY16" s="565"/>
      <c r="CZ16" s="565"/>
      <c r="DA16" s="565"/>
      <c r="DB16" s="565"/>
      <c r="DC16" s="565"/>
      <c r="DD16" s="566"/>
    </row>
    <row r="17" spans="1:108" s="32" customFormat="1" ht="11.25">
      <c r="A17" s="562"/>
      <c r="B17" s="563"/>
      <c r="C17" s="563"/>
      <c r="D17" s="563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4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  <c r="BK17" s="560"/>
      <c r="BL17" s="560"/>
      <c r="BM17" s="560"/>
      <c r="BN17" s="560"/>
      <c r="BO17" s="560"/>
      <c r="BP17" s="560"/>
      <c r="BQ17" s="560"/>
      <c r="BR17" s="560"/>
      <c r="BS17" s="560"/>
      <c r="BT17" s="560"/>
      <c r="BU17" s="560"/>
      <c r="BV17" s="560"/>
      <c r="BW17" s="560"/>
      <c r="BX17" s="560"/>
      <c r="BY17" s="560"/>
      <c r="BZ17" s="560"/>
      <c r="CA17" s="560"/>
      <c r="CB17" s="560"/>
      <c r="CC17" s="560"/>
      <c r="CD17" s="560"/>
      <c r="CE17" s="560"/>
      <c r="CF17" s="560"/>
      <c r="CG17" s="560"/>
      <c r="CH17" s="560"/>
      <c r="CI17" s="560"/>
      <c r="CJ17" s="560"/>
      <c r="CK17" s="560"/>
      <c r="CL17" s="560"/>
      <c r="CM17" s="560"/>
      <c r="CN17" s="560"/>
      <c r="CO17" s="560"/>
      <c r="CP17" s="560"/>
      <c r="CQ17" s="560"/>
      <c r="CR17" s="560"/>
      <c r="CS17" s="560"/>
      <c r="CT17" s="560"/>
      <c r="CU17" s="560"/>
      <c r="CV17" s="560"/>
      <c r="CW17" s="560"/>
      <c r="CX17" s="560"/>
      <c r="CY17" s="560"/>
      <c r="CZ17" s="560"/>
      <c r="DA17" s="560"/>
      <c r="DB17" s="560"/>
      <c r="DC17" s="560"/>
      <c r="DD17" s="561"/>
    </row>
    <row r="18" spans="1:108" s="32" customFormat="1" ht="11.25">
      <c r="A18" s="562"/>
      <c r="B18" s="563"/>
      <c r="C18" s="563"/>
      <c r="D18" s="563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560"/>
      <c r="BI18" s="560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0"/>
      <c r="CU18" s="560"/>
      <c r="CV18" s="560"/>
      <c r="CW18" s="560"/>
      <c r="CX18" s="560"/>
      <c r="CY18" s="560"/>
      <c r="CZ18" s="560"/>
      <c r="DA18" s="560"/>
      <c r="DB18" s="560"/>
      <c r="DC18" s="560"/>
      <c r="DD18" s="561"/>
    </row>
    <row r="19" spans="1:108" s="32" customFormat="1" ht="11.25">
      <c r="A19" s="562"/>
      <c r="B19" s="563"/>
      <c r="C19" s="563"/>
      <c r="D19" s="563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60"/>
      <c r="AO19" s="560"/>
      <c r="AP19" s="560"/>
      <c r="AQ19" s="560"/>
      <c r="AR19" s="560"/>
      <c r="AS19" s="560"/>
      <c r="AT19" s="560"/>
      <c r="AU19" s="560"/>
      <c r="AV19" s="560"/>
      <c r="AW19" s="560"/>
      <c r="AX19" s="560"/>
      <c r="AY19" s="560"/>
      <c r="AZ19" s="560"/>
      <c r="BA19" s="560"/>
      <c r="BB19" s="560"/>
      <c r="BC19" s="560"/>
      <c r="BD19" s="560"/>
      <c r="BE19" s="560"/>
      <c r="BF19" s="560"/>
      <c r="BG19" s="560"/>
      <c r="BH19" s="560"/>
      <c r="BI19" s="560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0"/>
      <c r="CU19" s="560"/>
      <c r="CV19" s="560"/>
      <c r="CW19" s="560"/>
      <c r="CX19" s="560"/>
      <c r="CY19" s="560"/>
      <c r="CZ19" s="560"/>
      <c r="DA19" s="560"/>
      <c r="DB19" s="560"/>
      <c r="DC19" s="560"/>
      <c r="DD19" s="561"/>
    </row>
    <row r="20" spans="1:108" s="32" customFormat="1" ht="12" thickBot="1">
      <c r="A20" s="557"/>
      <c r="B20" s="558"/>
      <c r="C20" s="558"/>
      <c r="D20" s="558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  <c r="AN20" s="555"/>
      <c r="AO20" s="555"/>
      <c r="AP20" s="555"/>
      <c r="AQ20" s="555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5"/>
      <c r="BL20" s="555"/>
      <c r="BM20" s="555"/>
      <c r="BN20" s="555"/>
      <c r="BO20" s="555"/>
      <c r="BP20" s="555"/>
      <c r="BQ20" s="555"/>
      <c r="BR20" s="555"/>
      <c r="BS20" s="555"/>
      <c r="BT20" s="555"/>
      <c r="BU20" s="555"/>
      <c r="BV20" s="555"/>
      <c r="BW20" s="555"/>
      <c r="BX20" s="555"/>
      <c r="BY20" s="555"/>
      <c r="BZ20" s="555"/>
      <c r="CA20" s="555"/>
      <c r="CB20" s="555"/>
      <c r="CC20" s="555"/>
      <c r="CD20" s="555"/>
      <c r="CE20" s="555"/>
      <c r="CF20" s="555"/>
      <c r="CG20" s="555"/>
      <c r="CH20" s="555"/>
      <c r="CI20" s="555"/>
      <c r="CJ20" s="555"/>
      <c r="CK20" s="555"/>
      <c r="CL20" s="555"/>
      <c r="CM20" s="555"/>
      <c r="CN20" s="555"/>
      <c r="CO20" s="555"/>
      <c r="CP20" s="555"/>
      <c r="CQ20" s="555"/>
      <c r="CR20" s="555"/>
      <c r="CS20" s="555"/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556"/>
    </row>
  </sheetData>
  <sheetProtection/>
  <mergeCells count="78">
    <mergeCell ref="CH11:CR11"/>
    <mergeCell ref="CT11:CV11"/>
    <mergeCell ref="CW11:CY11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A15:CJ15"/>
    <mergeCell ref="CK15:CT15"/>
    <mergeCell ref="CU15:DD15"/>
    <mergeCell ref="A14:D15"/>
    <mergeCell ref="CE11:CF11"/>
    <mergeCell ref="A16:D16"/>
    <mergeCell ref="E16:T16"/>
    <mergeCell ref="U16:AD16"/>
    <mergeCell ref="AE16:AN16"/>
    <mergeCell ref="AO16:AV16"/>
    <mergeCell ref="AW16:BF16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CU17:DD17"/>
    <mergeCell ref="BG16:BP16"/>
    <mergeCell ref="BQ16:BZ16"/>
    <mergeCell ref="CA16:CJ16"/>
    <mergeCell ref="CK16:CT16"/>
    <mergeCell ref="CU16:DD16"/>
    <mergeCell ref="AW18:BF18"/>
    <mergeCell ref="AW17:BF17"/>
    <mergeCell ref="BG17:BP17"/>
    <mergeCell ref="BQ17:BZ17"/>
    <mergeCell ref="CA17:CJ17"/>
    <mergeCell ref="CK17:CT17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CU19:DD19"/>
    <mergeCell ref="BG18:BP18"/>
    <mergeCell ref="BQ18:BZ18"/>
    <mergeCell ref="CA18:CJ18"/>
    <mergeCell ref="CK18:CT18"/>
    <mergeCell ref="CU18:DD18"/>
    <mergeCell ref="AW19:BF19"/>
    <mergeCell ref="BG19:BP19"/>
    <mergeCell ref="BQ19:BZ19"/>
    <mergeCell ref="CA19:CJ19"/>
    <mergeCell ref="CK19:CT19"/>
    <mergeCell ref="BG20:BP20"/>
    <mergeCell ref="BQ20:BZ20"/>
    <mergeCell ref="CA20:CJ20"/>
    <mergeCell ref="CK20:CT20"/>
    <mergeCell ref="CU20:DD20"/>
    <mergeCell ref="A20:D20"/>
    <mergeCell ref="E20:T20"/>
    <mergeCell ref="U20:AD20"/>
    <mergeCell ref="AE20:AN20"/>
    <mergeCell ref="AO20:AV20"/>
    <mergeCell ref="AW20:BF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8"/>
  <sheetViews>
    <sheetView view="pageBreakPreview" zoomScale="124" zoomScaleNormal="130" zoomScaleSheetLayoutView="124" zoomScalePageLayoutView="0" workbookViewId="0" topLeftCell="A1">
      <pane xSplit="28" ySplit="11" topLeftCell="AJ12" activePane="bottomRight" state="frozen"/>
      <selection pane="topLeft" activeCell="BB34" sqref="BB34:DA34"/>
      <selection pane="topRight" activeCell="BB34" sqref="BB34:DA34"/>
      <selection pane="bottomLeft" activeCell="BB34" sqref="BB34:DA34"/>
      <selection pane="bottomRight" activeCell="BB34" sqref="BB34:DA34"/>
    </sheetView>
  </sheetViews>
  <sheetFormatPr defaultColWidth="0.875" defaultRowHeight="12.75" outlineLevelRow="1"/>
  <cols>
    <col min="1" max="34" width="0.875" style="40" customWidth="1"/>
    <col min="35" max="35" width="2.875" style="40" customWidth="1"/>
    <col min="36" max="39" width="0.875" style="40" customWidth="1"/>
    <col min="40" max="40" width="3.125" style="40" customWidth="1"/>
    <col min="41" max="44" width="0.875" style="40" customWidth="1"/>
    <col min="45" max="45" width="3.25390625" style="40" customWidth="1"/>
    <col min="46" max="51" width="0.875" style="40" customWidth="1"/>
    <col min="52" max="52" width="2.00390625" style="40" customWidth="1"/>
    <col min="53" max="57" width="0.875" style="40" customWidth="1"/>
    <col min="58" max="58" width="2.375" style="40" customWidth="1"/>
    <col min="59" max="69" width="0.875" style="40" customWidth="1"/>
    <col min="70" max="70" width="2.375" style="40" customWidth="1"/>
    <col min="71" max="73" width="0.875" style="40" customWidth="1"/>
    <col min="74" max="74" width="1.37890625" style="40" customWidth="1"/>
    <col min="75" max="94" width="0.875" style="40" customWidth="1"/>
    <col min="95" max="95" width="2.375" style="40" customWidth="1"/>
    <col min="96" max="99" width="0.875" style="40" customWidth="1"/>
    <col min="100" max="100" width="1.875" style="40" customWidth="1"/>
    <col min="101" max="104" width="0.875" style="40" customWidth="1"/>
    <col min="105" max="105" width="2.375" style="40" customWidth="1"/>
    <col min="106" max="111" width="0.875" style="40" customWidth="1"/>
    <col min="112" max="112" width="3.00390625" style="40" customWidth="1"/>
    <col min="113" max="116" width="0.875" style="40" customWidth="1"/>
    <col min="117" max="117" width="1.25" style="40" customWidth="1"/>
    <col min="118" max="118" width="1.12109375" style="40" customWidth="1"/>
    <col min="119" max="128" width="0.875" style="40" customWidth="1"/>
    <col min="129" max="129" width="1.37890625" style="40" customWidth="1"/>
    <col min="130" max="130" width="2.125" style="40" customWidth="1"/>
    <col min="131" max="133" width="0.875" style="40" customWidth="1"/>
    <col min="134" max="134" width="1.625" style="40" customWidth="1"/>
    <col min="135" max="163" width="0.875" style="40" customWidth="1"/>
    <col min="164" max="164" width="1.37890625" style="40" customWidth="1"/>
    <col min="165" max="197" width="0.875" style="40" customWidth="1"/>
    <col min="198" max="198" width="1.00390625" style="40" customWidth="1"/>
    <col min="199" max="199" width="0.875" style="40" customWidth="1"/>
    <col min="200" max="200" width="1.875" style="40" customWidth="1"/>
    <col min="201" max="201" width="0.875" style="40" customWidth="1"/>
    <col min="202" max="202" width="1.75390625" style="40" customWidth="1"/>
    <col min="203" max="216" width="0.875" style="40" customWidth="1"/>
    <col min="217" max="217" width="1.75390625" style="40" customWidth="1"/>
    <col min="218" max="222" width="0.875" style="40" customWidth="1"/>
    <col min="223" max="223" width="2.625" style="40" customWidth="1"/>
    <col min="224" max="16384" width="0.875" style="40" customWidth="1"/>
  </cols>
  <sheetData>
    <row r="1" spans="215:239" s="42" customFormat="1" ht="33" customHeight="1">
      <c r="HG1" s="233" t="s">
        <v>56</v>
      </c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</row>
    <row r="2" spans="1:239" s="43" customFormat="1" ht="23.25" customHeight="1">
      <c r="A2" s="234" t="s">
        <v>57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</row>
    <row r="3" spans="197:239" s="44" customFormat="1" ht="24" customHeight="1">
      <c r="GO3" s="239" t="s">
        <v>249</v>
      </c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</row>
    <row r="4" spans="197:239" s="44" customFormat="1" ht="12.75"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45" t="s">
        <v>250</v>
      </c>
      <c r="HS4" s="45"/>
      <c r="HT4" s="45"/>
      <c r="HU4" s="45"/>
      <c r="HV4" s="45"/>
      <c r="HW4" s="45"/>
      <c r="HX4" s="45"/>
      <c r="HY4" s="45"/>
      <c r="HZ4" s="45"/>
      <c r="IA4" s="45"/>
      <c r="IB4" s="25"/>
      <c r="IC4" s="25"/>
      <c r="ID4" s="25"/>
      <c r="IE4" s="25"/>
    </row>
    <row r="5" spans="197:239" s="44" customFormat="1" ht="12.75" customHeight="1">
      <c r="GO5" s="154" t="s">
        <v>18</v>
      </c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</row>
    <row r="6" spans="211:239" s="44" customFormat="1" ht="12">
      <c r="HC6" s="235" t="s">
        <v>19</v>
      </c>
      <c r="HD6" s="235"/>
      <c r="HE6" s="236" t="s">
        <v>28</v>
      </c>
      <c r="HF6" s="236"/>
      <c r="HG6" s="236"/>
      <c r="HH6" s="237" t="s">
        <v>19</v>
      </c>
      <c r="HI6" s="237"/>
      <c r="HJ6" s="236" t="s">
        <v>406</v>
      </c>
      <c r="HK6" s="236"/>
      <c r="HL6" s="236"/>
      <c r="HM6" s="236"/>
      <c r="HN6" s="236"/>
      <c r="HO6" s="236"/>
      <c r="HP6" s="236"/>
      <c r="HQ6" s="236"/>
      <c r="HR6" s="236"/>
      <c r="HS6" s="236"/>
      <c r="HT6" s="236"/>
      <c r="HU6" s="235">
        <v>20</v>
      </c>
      <c r="HV6" s="235"/>
      <c r="HW6" s="235"/>
      <c r="HX6" s="238" t="s">
        <v>315</v>
      </c>
      <c r="HY6" s="238"/>
      <c r="HZ6" s="238"/>
      <c r="IB6" s="47" t="s">
        <v>20</v>
      </c>
      <c r="IE6" s="47"/>
    </row>
    <row r="7" s="44" customFormat="1" ht="12">
      <c r="IE7" s="46" t="s">
        <v>21</v>
      </c>
    </row>
    <row r="8" ht="11.25" thickBot="1"/>
    <row r="9" spans="1:239" ht="13.5" customHeight="1">
      <c r="A9" s="221" t="s">
        <v>0</v>
      </c>
      <c r="B9" s="222"/>
      <c r="C9" s="222"/>
      <c r="D9" s="222"/>
      <c r="E9" s="223"/>
      <c r="F9" s="227" t="s">
        <v>58</v>
      </c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3"/>
      <c r="AC9" s="229" t="s">
        <v>59</v>
      </c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1"/>
      <c r="BG9" s="229" t="s">
        <v>60</v>
      </c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1"/>
      <c r="CK9" s="229" t="s">
        <v>61</v>
      </c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1"/>
      <c r="DO9" s="229" t="s">
        <v>62</v>
      </c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1"/>
      <c r="ES9" s="208" t="s">
        <v>63</v>
      </c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10"/>
    </row>
    <row r="10" spans="1:239" ht="13.5" customHeight="1">
      <c r="A10" s="224"/>
      <c r="B10" s="225"/>
      <c r="C10" s="225"/>
      <c r="D10" s="225"/>
      <c r="E10" s="226"/>
      <c r="F10" s="228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6"/>
      <c r="AC10" s="217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32"/>
      <c r="BG10" s="217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32"/>
      <c r="CK10" s="217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32"/>
      <c r="DO10" s="217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32"/>
      <c r="ES10" s="211" t="s">
        <v>64</v>
      </c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3"/>
      <c r="FS10" s="211" t="s">
        <v>65</v>
      </c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3"/>
      <c r="GT10" s="211" t="s">
        <v>66</v>
      </c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3"/>
      <c r="HX10" s="214" t="s">
        <v>67</v>
      </c>
      <c r="HY10" s="215"/>
      <c r="HZ10" s="215"/>
      <c r="IA10" s="215"/>
      <c r="IB10" s="215"/>
      <c r="IC10" s="215"/>
      <c r="ID10" s="215"/>
      <c r="IE10" s="216"/>
    </row>
    <row r="11" spans="1:239" ht="72.75" customHeight="1">
      <c r="A11" s="220"/>
      <c r="B11" s="212"/>
      <c r="C11" s="212"/>
      <c r="D11" s="212"/>
      <c r="E11" s="213"/>
      <c r="F11" s="211" t="s">
        <v>24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3"/>
      <c r="AC11" s="205" t="s">
        <v>5</v>
      </c>
      <c r="AD11" s="206"/>
      <c r="AE11" s="206"/>
      <c r="AF11" s="206"/>
      <c r="AG11" s="206"/>
      <c r="AH11" s="206"/>
      <c r="AI11" s="207"/>
      <c r="AJ11" s="205" t="s">
        <v>68</v>
      </c>
      <c r="AK11" s="206"/>
      <c r="AL11" s="206"/>
      <c r="AM11" s="206"/>
      <c r="AN11" s="207"/>
      <c r="AO11" s="205" t="s">
        <v>69</v>
      </c>
      <c r="AP11" s="206"/>
      <c r="AQ11" s="206"/>
      <c r="AR11" s="206"/>
      <c r="AS11" s="207"/>
      <c r="AT11" s="202" t="s">
        <v>70</v>
      </c>
      <c r="AU11" s="203"/>
      <c r="AV11" s="203"/>
      <c r="AW11" s="203"/>
      <c r="AX11" s="203"/>
      <c r="AY11" s="203"/>
      <c r="AZ11" s="204"/>
      <c r="BA11" s="205" t="s">
        <v>71</v>
      </c>
      <c r="BB11" s="206"/>
      <c r="BC11" s="206"/>
      <c r="BD11" s="206"/>
      <c r="BE11" s="206"/>
      <c r="BF11" s="207"/>
      <c r="BG11" s="205" t="s">
        <v>5</v>
      </c>
      <c r="BH11" s="206"/>
      <c r="BI11" s="206"/>
      <c r="BJ11" s="206"/>
      <c r="BK11" s="206"/>
      <c r="BL11" s="206"/>
      <c r="BM11" s="207"/>
      <c r="BN11" s="205" t="s">
        <v>68</v>
      </c>
      <c r="BO11" s="206"/>
      <c r="BP11" s="206"/>
      <c r="BQ11" s="206"/>
      <c r="BR11" s="207"/>
      <c r="BS11" s="205" t="s">
        <v>69</v>
      </c>
      <c r="BT11" s="206"/>
      <c r="BU11" s="206"/>
      <c r="BV11" s="206"/>
      <c r="BW11" s="207"/>
      <c r="BX11" s="202" t="s">
        <v>70</v>
      </c>
      <c r="BY11" s="203"/>
      <c r="BZ11" s="203"/>
      <c r="CA11" s="203"/>
      <c r="CB11" s="203"/>
      <c r="CC11" s="203"/>
      <c r="CD11" s="204"/>
      <c r="CE11" s="205" t="s">
        <v>71</v>
      </c>
      <c r="CF11" s="206"/>
      <c r="CG11" s="206"/>
      <c r="CH11" s="206"/>
      <c r="CI11" s="206"/>
      <c r="CJ11" s="207"/>
      <c r="CK11" s="205" t="s">
        <v>5</v>
      </c>
      <c r="CL11" s="206"/>
      <c r="CM11" s="206"/>
      <c r="CN11" s="206"/>
      <c r="CO11" s="206"/>
      <c r="CP11" s="206"/>
      <c r="CQ11" s="207"/>
      <c r="CR11" s="205" t="s">
        <v>68</v>
      </c>
      <c r="CS11" s="206"/>
      <c r="CT11" s="206"/>
      <c r="CU11" s="206"/>
      <c r="CV11" s="207"/>
      <c r="CW11" s="205" t="s">
        <v>69</v>
      </c>
      <c r="CX11" s="206"/>
      <c r="CY11" s="206"/>
      <c r="CZ11" s="206"/>
      <c r="DA11" s="207"/>
      <c r="DB11" s="202" t="s">
        <v>70</v>
      </c>
      <c r="DC11" s="203"/>
      <c r="DD11" s="203"/>
      <c r="DE11" s="203"/>
      <c r="DF11" s="203"/>
      <c r="DG11" s="203"/>
      <c r="DH11" s="204"/>
      <c r="DI11" s="205" t="s">
        <v>71</v>
      </c>
      <c r="DJ11" s="206"/>
      <c r="DK11" s="206"/>
      <c r="DL11" s="206"/>
      <c r="DM11" s="206"/>
      <c r="DN11" s="207"/>
      <c r="DO11" s="205" t="s">
        <v>5</v>
      </c>
      <c r="DP11" s="206"/>
      <c r="DQ11" s="206"/>
      <c r="DR11" s="206"/>
      <c r="DS11" s="206"/>
      <c r="DT11" s="206"/>
      <c r="DU11" s="207"/>
      <c r="DV11" s="205" t="s">
        <v>68</v>
      </c>
      <c r="DW11" s="206"/>
      <c r="DX11" s="206"/>
      <c r="DY11" s="206"/>
      <c r="DZ11" s="207"/>
      <c r="EA11" s="205" t="s">
        <v>69</v>
      </c>
      <c r="EB11" s="206"/>
      <c r="EC11" s="206"/>
      <c r="ED11" s="206"/>
      <c r="EE11" s="207"/>
      <c r="EF11" s="202" t="s">
        <v>70</v>
      </c>
      <c r="EG11" s="203"/>
      <c r="EH11" s="203"/>
      <c r="EI11" s="203"/>
      <c r="EJ11" s="203"/>
      <c r="EK11" s="203"/>
      <c r="EL11" s="204"/>
      <c r="EM11" s="205" t="s">
        <v>71</v>
      </c>
      <c r="EN11" s="206"/>
      <c r="EO11" s="206"/>
      <c r="EP11" s="206"/>
      <c r="EQ11" s="206"/>
      <c r="ER11" s="207"/>
      <c r="ES11" s="202" t="s">
        <v>72</v>
      </c>
      <c r="ET11" s="203"/>
      <c r="EU11" s="203"/>
      <c r="EV11" s="203"/>
      <c r="EW11" s="203"/>
      <c r="EX11" s="203"/>
      <c r="EY11" s="204"/>
      <c r="EZ11" s="202" t="s">
        <v>73</v>
      </c>
      <c r="FA11" s="203"/>
      <c r="FB11" s="203"/>
      <c r="FC11" s="203"/>
      <c r="FD11" s="203"/>
      <c r="FE11" s="203"/>
      <c r="FF11" s="204"/>
      <c r="FG11" s="202" t="s">
        <v>74</v>
      </c>
      <c r="FH11" s="203"/>
      <c r="FI11" s="203"/>
      <c r="FJ11" s="203"/>
      <c r="FK11" s="204"/>
      <c r="FL11" s="202" t="s">
        <v>75</v>
      </c>
      <c r="FM11" s="203"/>
      <c r="FN11" s="203"/>
      <c r="FO11" s="203"/>
      <c r="FP11" s="203"/>
      <c r="FQ11" s="203"/>
      <c r="FR11" s="204"/>
      <c r="FS11" s="202" t="s">
        <v>72</v>
      </c>
      <c r="FT11" s="203"/>
      <c r="FU11" s="203"/>
      <c r="FV11" s="203"/>
      <c r="FW11" s="203"/>
      <c r="FX11" s="203"/>
      <c r="FY11" s="204"/>
      <c r="FZ11" s="202" t="s">
        <v>73</v>
      </c>
      <c r="GA11" s="203"/>
      <c r="GB11" s="203"/>
      <c r="GC11" s="203"/>
      <c r="GD11" s="203"/>
      <c r="GE11" s="203"/>
      <c r="GF11" s="204"/>
      <c r="GG11" s="202" t="s">
        <v>76</v>
      </c>
      <c r="GH11" s="203"/>
      <c r="GI11" s="203"/>
      <c r="GJ11" s="203"/>
      <c r="GK11" s="203"/>
      <c r="GL11" s="203"/>
      <c r="GM11" s="203"/>
      <c r="GN11" s="204"/>
      <c r="GO11" s="202" t="s">
        <v>77</v>
      </c>
      <c r="GP11" s="203"/>
      <c r="GQ11" s="203"/>
      <c r="GR11" s="203"/>
      <c r="GS11" s="204"/>
      <c r="GT11" s="202" t="s">
        <v>72</v>
      </c>
      <c r="GU11" s="203"/>
      <c r="GV11" s="203"/>
      <c r="GW11" s="203"/>
      <c r="GX11" s="203"/>
      <c r="GY11" s="203"/>
      <c r="GZ11" s="204"/>
      <c r="HA11" s="202" t="s">
        <v>73</v>
      </c>
      <c r="HB11" s="203"/>
      <c r="HC11" s="203"/>
      <c r="HD11" s="203"/>
      <c r="HE11" s="203"/>
      <c r="HF11" s="203"/>
      <c r="HG11" s="204"/>
      <c r="HH11" s="202" t="s">
        <v>78</v>
      </c>
      <c r="HI11" s="203"/>
      <c r="HJ11" s="203"/>
      <c r="HK11" s="203"/>
      <c r="HL11" s="204"/>
      <c r="HM11" s="202" t="s">
        <v>79</v>
      </c>
      <c r="HN11" s="203"/>
      <c r="HO11" s="203"/>
      <c r="HP11" s="203"/>
      <c r="HQ11" s="204"/>
      <c r="HR11" s="202" t="s">
        <v>80</v>
      </c>
      <c r="HS11" s="203"/>
      <c r="HT11" s="203"/>
      <c r="HU11" s="203"/>
      <c r="HV11" s="203"/>
      <c r="HW11" s="204"/>
      <c r="HX11" s="217"/>
      <c r="HY11" s="218"/>
      <c r="HZ11" s="218"/>
      <c r="IA11" s="218"/>
      <c r="IB11" s="218"/>
      <c r="IC11" s="218"/>
      <c r="ID11" s="218"/>
      <c r="IE11" s="219"/>
    </row>
    <row r="12" spans="1:239" ht="21" customHeight="1">
      <c r="A12" s="72" t="s">
        <v>27</v>
      </c>
      <c r="B12" s="73"/>
      <c r="C12" s="73"/>
      <c r="D12" s="73"/>
      <c r="E12" s="74"/>
      <c r="F12" s="165" t="s">
        <v>81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7"/>
      <c r="AC12" s="155">
        <f>AC15+AC28</f>
        <v>190.00411599999998</v>
      </c>
      <c r="AD12" s="156"/>
      <c r="AE12" s="156"/>
      <c r="AF12" s="156"/>
      <c r="AG12" s="156"/>
      <c r="AH12" s="156"/>
      <c r="AI12" s="157"/>
      <c r="AJ12" s="155">
        <f>AJ15+AJ28</f>
        <v>0.4055</v>
      </c>
      <c r="AK12" s="156"/>
      <c r="AL12" s="156"/>
      <c r="AM12" s="156"/>
      <c r="AN12" s="157"/>
      <c r="AO12" s="155">
        <f>AO15+AO28</f>
        <v>11.3845</v>
      </c>
      <c r="AP12" s="156"/>
      <c r="AQ12" s="156"/>
      <c r="AR12" s="156"/>
      <c r="AS12" s="157"/>
      <c r="AT12" s="155">
        <f>AT13+AT14+AT15+AT27</f>
        <v>178.214116</v>
      </c>
      <c r="AU12" s="156"/>
      <c r="AV12" s="156"/>
      <c r="AW12" s="156"/>
      <c r="AX12" s="156"/>
      <c r="AY12" s="156"/>
      <c r="AZ12" s="157"/>
      <c r="BA12" s="155">
        <f>BA13+BA14+BA15+BA27</f>
        <v>0</v>
      </c>
      <c r="BB12" s="156"/>
      <c r="BC12" s="156"/>
      <c r="BD12" s="156"/>
      <c r="BE12" s="156"/>
      <c r="BF12" s="157"/>
      <c r="BG12" s="191">
        <f>SUM(BN12:CJ12)</f>
        <v>4.50805</v>
      </c>
      <c r="BH12" s="192"/>
      <c r="BI12" s="192"/>
      <c r="BJ12" s="192"/>
      <c r="BK12" s="192"/>
      <c r="BL12" s="192"/>
      <c r="BM12" s="193"/>
      <c r="BN12" s="155">
        <f>BN15+BN28</f>
        <v>0.2895</v>
      </c>
      <c r="BO12" s="156"/>
      <c r="BP12" s="156"/>
      <c r="BQ12" s="156"/>
      <c r="BR12" s="157"/>
      <c r="BS12" s="155">
        <f>BS15+BS28</f>
        <v>0</v>
      </c>
      <c r="BT12" s="156"/>
      <c r="BU12" s="156"/>
      <c r="BV12" s="156"/>
      <c r="BW12" s="157"/>
      <c r="BX12" s="155">
        <f>BX13+BX14+BX15+BX27</f>
        <v>4.21855</v>
      </c>
      <c r="BY12" s="156"/>
      <c r="BZ12" s="156"/>
      <c r="CA12" s="156"/>
      <c r="CB12" s="156"/>
      <c r="CC12" s="156"/>
      <c r="CD12" s="157"/>
      <c r="CE12" s="155">
        <f>CE13+CE14+CE15+CE27</f>
        <v>0</v>
      </c>
      <c r="CF12" s="156"/>
      <c r="CG12" s="156"/>
      <c r="CH12" s="156"/>
      <c r="CI12" s="156"/>
      <c r="CJ12" s="157"/>
      <c r="CK12" s="155">
        <f>BG12-AC12</f>
        <v>-185.49606599999998</v>
      </c>
      <c r="CL12" s="156"/>
      <c r="CM12" s="156"/>
      <c r="CN12" s="156"/>
      <c r="CO12" s="156"/>
      <c r="CP12" s="156"/>
      <c r="CQ12" s="157"/>
      <c r="CR12" s="188">
        <f>BN12-AJ12</f>
        <v>-0.11600000000000005</v>
      </c>
      <c r="CS12" s="160"/>
      <c r="CT12" s="160"/>
      <c r="CU12" s="160"/>
      <c r="CV12" s="161"/>
      <c r="CW12" s="188">
        <f>BS12-AO12</f>
        <v>-11.3845</v>
      </c>
      <c r="CX12" s="160"/>
      <c r="CY12" s="160"/>
      <c r="CZ12" s="160"/>
      <c r="DA12" s="161"/>
      <c r="DB12" s="188">
        <f>BX12-AT12</f>
        <v>-173.995566</v>
      </c>
      <c r="DC12" s="160"/>
      <c r="DD12" s="160"/>
      <c r="DE12" s="160"/>
      <c r="DF12" s="160"/>
      <c r="DG12" s="160"/>
      <c r="DH12" s="161"/>
      <c r="DI12" s="188">
        <f>CE12-BA12</f>
        <v>0</v>
      </c>
      <c r="DJ12" s="160"/>
      <c r="DK12" s="160"/>
      <c r="DL12" s="160"/>
      <c r="DM12" s="160"/>
      <c r="DN12" s="161"/>
      <c r="DO12" s="199">
        <f>DV12+EA12+EF12+EM12</f>
        <v>4.21855</v>
      </c>
      <c r="DP12" s="200"/>
      <c r="DQ12" s="200"/>
      <c r="DR12" s="200"/>
      <c r="DS12" s="200"/>
      <c r="DT12" s="200"/>
      <c r="DU12" s="201"/>
      <c r="DV12" s="179">
        <f>DV15+DV28</f>
        <v>0</v>
      </c>
      <c r="DW12" s="160"/>
      <c r="DX12" s="160"/>
      <c r="DY12" s="160"/>
      <c r="DZ12" s="161"/>
      <c r="EA12" s="179">
        <f>EA15+EA28</f>
        <v>0</v>
      </c>
      <c r="EB12" s="160"/>
      <c r="EC12" s="160"/>
      <c r="ED12" s="160"/>
      <c r="EE12" s="161"/>
      <c r="EF12" s="179">
        <f>EF15+EF28</f>
        <v>4.21855</v>
      </c>
      <c r="EG12" s="160"/>
      <c r="EH12" s="160"/>
      <c r="EI12" s="160"/>
      <c r="EJ12" s="160"/>
      <c r="EK12" s="160"/>
      <c r="EL12" s="161"/>
      <c r="EM12" s="179">
        <f>CE12</f>
        <v>0</v>
      </c>
      <c r="EN12" s="160"/>
      <c r="EO12" s="160"/>
      <c r="EP12" s="160"/>
      <c r="EQ12" s="160"/>
      <c r="ER12" s="161"/>
      <c r="ES12" s="159" t="s">
        <v>300</v>
      </c>
      <c r="ET12" s="160"/>
      <c r="EU12" s="160"/>
      <c r="EV12" s="160"/>
      <c r="EW12" s="160"/>
      <c r="EX12" s="160"/>
      <c r="EY12" s="161"/>
      <c r="EZ12" s="159" t="s">
        <v>300</v>
      </c>
      <c r="FA12" s="160"/>
      <c r="FB12" s="160"/>
      <c r="FC12" s="160"/>
      <c r="FD12" s="160"/>
      <c r="FE12" s="160"/>
      <c r="FF12" s="161"/>
      <c r="FG12" s="155">
        <v>0</v>
      </c>
      <c r="FH12" s="156"/>
      <c r="FI12" s="156"/>
      <c r="FJ12" s="156"/>
      <c r="FK12" s="157"/>
      <c r="FL12" s="155">
        <v>0</v>
      </c>
      <c r="FM12" s="156"/>
      <c r="FN12" s="156"/>
      <c r="FO12" s="156"/>
      <c r="FP12" s="156"/>
      <c r="FQ12" s="156"/>
      <c r="FR12" s="157"/>
      <c r="FS12" s="155">
        <v>0</v>
      </c>
      <c r="FT12" s="156"/>
      <c r="FU12" s="156"/>
      <c r="FV12" s="156"/>
      <c r="FW12" s="156"/>
      <c r="FX12" s="156"/>
      <c r="FY12" s="157"/>
      <c r="FZ12" s="155">
        <v>0</v>
      </c>
      <c r="GA12" s="156"/>
      <c r="GB12" s="156"/>
      <c r="GC12" s="156"/>
      <c r="GD12" s="156"/>
      <c r="GE12" s="156"/>
      <c r="GF12" s="157"/>
      <c r="GG12" s="155">
        <v>0</v>
      </c>
      <c r="GH12" s="156"/>
      <c r="GI12" s="156"/>
      <c r="GJ12" s="156"/>
      <c r="GK12" s="156"/>
      <c r="GL12" s="156"/>
      <c r="GM12" s="156"/>
      <c r="GN12" s="157"/>
      <c r="GO12" s="155">
        <v>0</v>
      </c>
      <c r="GP12" s="156"/>
      <c r="GQ12" s="156"/>
      <c r="GR12" s="156"/>
      <c r="GS12" s="157"/>
      <c r="GT12" s="155">
        <v>0</v>
      </c>
      <c r="GU12" s="156"/>
      <c r="GV12" s="156"/>
      <c r="GW12" s="156"/>
      <c r="GX12" s="156"/>
      <c r="GY12" s="156"/>
      <c r="GZ12" s="157"/>
      <c r="HA12" s="155">
        <v>0</v>
      </c>
      <c r="HB12" s="156"/>
      <c r="HC12" s="156"/>
      <c r="HD12" s="156"/>
      <c r="HE12" s="156"/>
      <c r="HF12" s="156"/>
      <c r="HG12" s="157"/>
      <c r="HH12" s="155">
        <v>0</v>
      </c>
      <c r="HI12" s="156"/>
      <c r="HJ12" s="156"/>
      <c r="HK12" s="156"/>
      <c r="HL12" s="157"/>
      <c r="HM12" s="155">
        <v>0</v>
      </c>
      <c r="HN12" s="156"/>
      <c r="HO12" s="156"/>
      <c r="HP12" s="156"/>
      <c r="HQ12" s="157"/>
      <c r="HR12" s="155">
        <v>0</v>
      </c>
      <c r="HS12" s="156"/>
      <c r="HT12" s="156"/>
      <c r="HU12" s="156"/>
      <c r="HV12" s="156"/>
      <c r="HW12" s="157"/>
      <c r="HX12" s="155">
        <v>0</v>
      </c>
      <c r="HY12" s="156"/>
      <c r="HZ12" s="156"/>
      <c r="IA12" s="156"/>
      <c r="IB12" s="156"/>
      <c r="IC12" s="156"/>
      <c r="ID12" s="156"/>
      <c r="IE12" s="158"/>
    </row>
    <row r="13" spans="1:239" ht="21" customHeight="1" outlineLevel="1">
      <c r="A13" s="72" t="s">
        <v>49</v>
      </c>
      <c r="B13" s="73"/>
      <c r="C13" s="73"/>
      <c r="D13" s="73"/>
      <c r="E13" s="74"/>
      <c r="F13" s="165" t="s">
        <v>26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7"/>
      <c r="AC13" s="155">
        <v>0</v>
      </c>
      <c r="AD13" s="156"/>
      <c r="AE13" s="156"/>
      <c r="AF13" s="156"/>
      <c r="AG13" s="156"/>
      <c r="AH13" s="156"/>
      <c r="AI13" s="157"/>
      <c r="AJ13" s="155">
        <v>0</v>
      </c>
      <c r="AK13" s="156"/>
      <c r="AL13" s="156"/>
      <c r="AM13" s="156"/>
      <c r="AN13" s="157"/>
      <c r="AO13" s="155">
        <v>0</v>
      </c>
      <c r="AP13" s="156"/>
      <c r="AQ13" s="156"/>
      <c r="AR13" s="156"/>
      <c r="AS13" s="157"/>
      <c r="AT13" s="155">
        <v>0</v>
      </c>
      <c r="AU13" s="156"/>
      <c r="AV13" s="156"/>
      <c r="AW13" s="156"/>
      <c r="AX13" s="156"/>
      <c r="AY13" s="156"/>
      <c r="AZ13" s="157"/>
      <c r="BA13" s="155">
        <v>0</v>
      </c>
      <c r="BB13" s="156"/>
      <c r="BC13" s="156"/>
      <c r="BD13" s="156"/>
      <c r="BE13" s="156"/>
      <c r="BF13" s="157"/>
      <c r="BG13" s="155">
        <f aca="true" t="shared" si="0" ref="BG13:BG33">SUM(BN13:CJ13)</f>
        <v>0</v>
      </c>
      <c r="BH13" s="156"/>
      <c r="BI13" s="156"/>
      <c r="BJ13" s="156"/>
      <c r="BK13" s="156"/>
      <c r="BL13" s="156"/>
      <c r="BM13" s="157"/>
      <c r="BN13" s="155">
        <v>0</v>
      </c>
      <c r="BO13" s="156"/>
      <c r="BP13" s="156"/>
      <c r="BQ13" s="156"/>
      <c r="BR13" s="157"/>
      <c r="BS13" s="155">
        <v>0</v>
      </c>
      <c r="BT13" s="156"/>
      <c r="BU13" s="156"/>
      <c r="BV13" s="156"/>
      <c r="BW13" s="157"/>
      <c r="BX13" s="155">
        <v>0</v>
      </c>
      <c r="BY13" s="156"/>
      <c r="BZ13" s="156"/>
      <c r="CA13" s="156"/>
      <c r="CB13" s="156"/>
      <c r="CC13" s="156"/>
      <c r="CD13" s="157"/>
      <c r="CE13" s="155">
        <v>0</v>
      </c>
      <c r="CF13" s="156"/>
      <c r="CG13" s="156"/>
      <c r="CH13" s="156"/>
      <c r="CI13" s="156"/>
      <c r="CJ13" s="157"/>
      <c r="CK13" s="155">
        <f aca="true" t="shared" si="1" ref="CK13:CK33">BG13-AC13</f>
        <v>0</v>
      </c>
      <c r="CL13" s="156"/>
      <c r="CM13" s="156"/>
      <c r="CN13" s="156"/>
      <c r="CO13" s="156"/>
      <c r="CP13" s="156"/>
      <c r="CQ13" s="157"/>
      <c r="CR13" s="188">
        <v>0</v>
      </c>
      <c r="CS13" s="160"/>
      <c r="CT13" s="160"/>
      <c r="CU13" s="160"/>
      <c r="CV13" s="161"/>
      <c r="CW13" s="188">
        <v>0</v>
      </c>
      <c r="CX13" s="160"/>
      <c r="CY13" s="160"/>
      <c r="CZ13" s="160"/>
      <c r="DA13" s="161"/>
      <c r="DB13" s="188">
        <v>0</v>
      </c>
      <c r="DC13" s="160"/>
      <c r="DD13" s="160"/>
      <c r="DE13" s="160"/>
      <c r="DF13" s="160"/>
      <c r="DG13" s="160"/>
      <c r="DH13" s="161"/>
      <c r="DI13" s="188">
        <v>0</v>
      </c>
      <c r="DJ13" s="160"/>
      <c r="DK13" s="160"/>
      <c r="DL13" s="160"/>
      <c r="DM13" s="160"/>
      <c r="DN13" s="161"/>
      <c r="DO13" s="179">
        <f aca="true" t="shared" si="2" ref="DO13:DO31">BG13</f>
        <v>0</v>
      </c>
      <c r="DP13" s="160"/>
      <c r="DQ13" s="160"/>
      <c r="DR13" s="160"/>
      <c r="DS13" s="160"/>
      <c r="DT13" s="160"/>
      <c r="DU13" s="161"/>
      <c r="DV13" s="179">
        <f aca="true" t="shared" si="3" ref="DV13:DV31">BN13</f>
        <v>0</v>
      </c>
      <c r="DW13" s="160"/>
      <c r="DX13" s="160"/>
      <c r="DY13" s="160"/>
      <c r="DZ13" s="161"/>
      <c r="EA13" s="179">
        <f aca="true" t="shared" si="4" ref="EA13:EA33">BS13</f>
        <v>0</v>
      </c>
      <c r="EB13" s="160"/>
      <c r="EC13" s="160"/>
      <c r="ED13" s="160"/>
      <c r="EE13" s="161"/>
      <c r="EF13" s="179">
        <f>EF16+EF29</f>
        <v>0</v>
      </c>
      <c r="EG13" s="160"/>
      <c r="EH13" s="160"/>
      <c r="EI13" s="160"/>
      <c r="EJ13" s="160"/>
      <c r="EK13" s="160"/>
      <c r="EL13" s="161"/>
      <c r="EM13" s="179">
        <f aca="true" t="shared" si="5" ref="EM13:EM33">CE13</f>
        <v>0</v>
      </c>
      <c r="EN13" s="160"/>
      <c r="EO13" s="160"/>
      <c r="EP13" s="160"/>
      <c r="EQ13" s="160"/>
      <c r="ER13" s="161"/>
      <c r="ES13" s="159" t="s">
        <v>300</v>
      </c>
      <c r="ET13" s="160"/>
      <c r="EU13" s="160"/>
      <c r="EV13" s="160"/>
      <c r="EW13" s="160"/>
      <c r="EX13" s="160"/>
      <c r="EY13" s="161"/>
      <c r="EZ13" s="159" t="s">
        <v>300</v>
      </c>
      <c r="FA13" s="160"/>
      <c r="FB13" s="160"/>
      <c r="FC13" s="160"/>
      <c r="FD13" s="160"/>
      <c r="FE13" s="160"/>
      <c r="FF13" s="161"/>
      <c r="FG13" s="155">
        <v>0</v>
      </c>
      <c r="FH13" s="156"/>
      <c r="FI13" s="156"/>
      <c r="FJ13" s="156"/>
      <c r="FK13" s="157"/>
      <c r="FL13" s="155">
        <v>0</v>
      </c>
      <c r="FM13" s="156"/>
      <c r="FN13" s="156"/>
      <c r="FO13" s="156"/>
      <c r="FP13" s="156"/>
      <c r="FQ13" s="156"/>
      <c r="FR13" s="157"/>
      <c r="FS13" s="155">
        <v>0</v>
      </c>
      <c r="FT13" s="156"/>
      <c r="FU13" s="156"/>
      <c r="FV13" s="156"/>
      <c r="FW13" s="156"/>
      <c r="FX13" s="156"/>
      <c r="FY13" s="157"/>
      <c r="FZ13" s="155">
        <v>0</v>
      </c>
      <c r="GA13" s="156"/>
      <c r="GB13" s="156"/>
      <c r="GC13" s="156"/>
      <c r="GD13" s="156"/>
      <c r="GE13" s="156"/>
      <c r="GF13" s="157"/>
      <c r="GG13" s="155">
        <v>0</v>
      </c>
      <c r="GH13" s="156"/>
      <c r="GI13" s="156"/>
      <c r="GJ13" s="156"/>
      <c r="GK13" s="156"/>
      <c r="GL13" s="156"/>
      <c r="GM13" s="156"/>
      <c r="GN13" s="157"/>
      <c r="GO13" s="155">
        <v>0</v>
      </c>
      <c r="GP13" s="156"/>
      <c r="GQ13" s="156"/>
      <c r="GR13" s="156"/>
      <c r="GS13" s="157"/>
      <c r="GT13" s="155">
        <v>0</v>
      </c>
      <c r="GU13" s="156"/>
      <c r="GV13" s="156"/>
      <c r="GW13" s="156"/>
      <c r="GX13" s="156"/>
      <c r="GY13" s="156"/>
      <c r="GZ13" s="157"/>
      <c r="HA13" s="155">
        <v>0</v>
      </c>
      <c r="HB13" s="156"/>
      <c r="HC13" s="156"/>
      <c r="HD13" s="156"/>
      <c r="HE13" s="156"/>
      <c r="HF13" s="156"/>
      <c r="HG13" s="157"/>
      <c r="HH13" s="155">
        <v>0</v>
      </c>
      <c r="HI13" s="156"/>
      <c r="HJ13" s="156"/>
      <c r="HK13" s="156"/>
      <c r="HL13" s="157"/>
      <c r="HM13" s="155">
        <v>0</v>
      </c>
      <c r="HN13" s="156"/>
      <c r="HO13" s="156"/>
      <c r="HP13" s="156"/>
      <c r="HQ13" s="157"/>
      <c r="HR13" s="155">
        <v>0</v>
      </c>
      <c r="HS13" s="156"/>
      <c r="HT13" s="156"/>
      <c r="HU13" s="156"/>
      <c r="HV13" s="156"/>
      <c r="HW13" s="157"/>
      <c r="HX13" s="155">
        <v>0</v>
      </c>
      <c r="HY13" s="156"/>
      <c r="HZ13" s="156"/>
      <c r="IA13" s="156"/>
      <c r="IB13" s="156"/>
      <c r="IC13" s="156"/>
      <c r="ID13" s="156"/>
      <c r="IE13" s="158"/>
    </row>
    <row r="14" spans="1:239" ht="31.5" customHeight="1" outlineLevel="1">
      <c r="A14" s="72" t="s">
        <v>50</v>
      </c>
      <c r="B14" s="73"/>
      <c r="C14" s="73"/>
      <c r="D14" s="73"/>
      <c r="E14" s="74"/>
      <c r="F14" s="165" t="s">
        <v>29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7"/>
      <c r="AC14" s="155">
        <v>0</v>
      </c>
      <c r="AD14" s="156"/>
      <c r="AE14" s="156"/>
      <c r="AF14" s="156"/>
      <c r="AG14" s="156"/>
      <c r="AH14" s="156"/>
      <c r="AI14" s="157"/>
      <c r="AJ14" s="180">
        <v>0</v>
      </c>
      <c r="AK14" s="181"/>
      <c r="AL14" s="181"/>
      <c r="AM14" s="181"/>
      <c r="AN14" s="182"/>
      <c r="AO14" s="180">
        <v>0</v>
      </c>
      <c r="AP14" s="181"/>
      <c r="AQ14" s="181"/>
      <c r="AR14" s="181"/>
      <c r="AS14" s="182"/>
      <c r="AT14" s="180">
        <v>0</v>
      </c>
      <c r="AU14" s="181"/>
      <c r="AV14" s="181"/>
      <c r="AW14" s="181"/>
      <c r="AX14" s="181"/>
      <c r="AY14" s="181"/>
      <c r="AZ14" s="182"/>
      <c r="BA14" s="180">
        <v>0</v>
      </c>
      <c r="BB14" s="181"/>
      <c r="BC14" s="181"/>
      <c r="BD14" s="181"/>
      <c r="BE14" s="181"/>
      <c r="BF14" s="182"/>
      <c r="BG14" s="155">
        <f t="shared" si="0"/>
        <v>0</v>
      </c>
      <c r="BH14" s="156"/>
      <c r="BI14" s="156"/>
      <c r="BJ14" s="156"/>
      <c r="BK14" s="156"/>
      <c r="BL14" s="156"/>
      <c r="BM14" s="157"/>
      <c r="BN14" s="155">
        <v>0</v>
      </c>
      <c r="BO14" s="156"/>
      <c r="BP14" s="156"/>
      <c r="BQ14" s="156"/>
      <c r="BR14" s="157"/>
      <c r="BS14" s="155">
        <v>0</v>
      </c>
      <c r="BT14" s="156"/>
      <c r="BU14" s="156"/>
      <c r="BV14" s="156"/>
      <c r="BW14" s="157"/>
      <c r="BX14" s="155">
        <v>0</v>
      </c>
      <c r="BY14" s="156"/>
      <c r="BZ14" s="156"/>
      <c r="CA14" s="156"/>
      <c r="CB14" s="156"/>
      <c r="CC14" s="156"/>
      <c r="CD14" s="157"/>
      <c r="CE14" s="155">
        <v>0</v>
      </c>
      <c r="CF14" s="156"/>
      <c r="CG14" s="156"/>
      <c r="CH14" s="156"/>
      <c r="CI14" s="156"/>
      <c r="CJ14" s="157"/>
      <c r="CK14" s="155">
        <f t="shared" si="1"/>
        <v>0</v>
      </c>
      <c r="CL14" s="156"/>
      <c r="CM14" s="156"/>
      <c r="CN14" s="156"/>
      <c r="CO14" s="156"/>
      <c r="CP14" s="156"/>
      <c r="CQ14" s="157"/>
      <c r="CR14" s="188">
        <v>0</v>
      </c>
      <c r="CS14" s="160"/>
      <c r="CT14" s="160"/>
      <c r="CU14" s="160"/>
      <c r="CV14" s="161"/>
      <c r="CW14" s="188">
        <v>0</v>
      </c>
      <c r="CX14" s="160"/>
      <c r="CY14" s="160"/>
      <c r="CZ14" s="160"/>
      <c r="DA14" s="161"/>
      <c r="DB14" s="188">
        <v>0</v>
      </c>
      <c r="DC14" s="160"/>
      <c r="DD14" s="160"/>
      <c r="DE14" s="160"/>
      <c r="DF14" s="160"/>
      <c r="DG14" s="160"/>
      <c r="DH14" s="161"/>
      <c r="DI14" s="188">
        <v>0</v>
      </c>
      <c r="DJ14" s="160"/>
      <c r="DK14" s="160"/>
      <c r="DL14" s="160"/>
      <c r="DM14" s="160"/>
      <c r="DN14" s="161"/>
      <c r="DO14" s="179">
        <f t="shared" si="2"/>
        <v>0</v>
      </c>
      <c r="DP14" s="160"/>
      <c r="DQ14" s="160"/>
      <c r="DR14" s="160"/>
      <c r="DS14" s="160"/>
      <c r="DT14" s="160"/>
      <c r="DU14" s="161"/>
      <c r="DV14" s="179">
        <f t="shared" si="3"/>
        <v>0</v>
      </c>
      <c r="DW14" s="160"/>
      <c r="DX14" s="160"/>
      <c r="DY14" s="160"/>
      <c r="DZ14" s="161"/>
      <c r="EA14" s="179">
        <f t="shared" si="4"/>
        <v>0</v>
      </c>
      <c r="EB14" s="160"/>
      <c r="EC14" s="160"/>
      <c r="ED14" s="160"/>
      <c r="EE14" s="161"/>
      <c r="EF14" s="179">
        <f>EF17+EF30</f>
        <v>0</v>
      </c>
      <c r="EG14" s="160"/>
      <c r="EH14" s="160"/>
      <c r="EI14" s="160"/>
      <c r="EJ14" s="160"/>
      <c r="EK14" s="160"/>
      <c r="EL14" s="161"/>
      <c r="EM14" s="179">
        <f t="shared" si="5"/>
        <v>0</v>
      </c>
      <c r="EN14" s="160"/>
      <c r="EO14" s="160"/>
      <c r="EP14" s="160"/>
      <c r="EQ14" s="160"/>
      <c r="ER14" s="161"/>
      <c r="ES14" s="159" t="s">
        <v>300</v>
      </c>
      <c r="ET14" s="160"/>
      <c r="EU14" s="160"/>
      <c r="EV14" s="160"/>
      <c r="EW14" s="160"/>
      <c r="EX14" s="160"/>
      <c r="EY14" s="161"/>
      <c r="EZ14" s="159" t="s">
        <v>300</v>
      </c>
      <c r="FA14" s="160"/>
      <c r="FB14" s="160"/>
      <c r="FC14" s="160"/>
      <c r="FD14" s="160"/>
      <c r="FE14" s="160"/>
      <c r="FF14" s="161"/>
      <c r="FG14" s="155">
        <v>0</v>
      </c>
      <c r="FH14" s="156"/>
      <c r="FI14" s="156"/>
      <c r="FJ14" s="156"/>
      <c r="FK14" s="157"/>
      <c r="FL14" s="155">
        <v>0</v>
      </c>
      <c r="FM14" s="156"/>
      <c r="FN14" s="156"/>
      <c r="FO14" s="156"/>
      <c r="FP14" s="156"/>
      <c r="FQ14" s="156"/>
      <c r="FR14" s="157"/>
      <c r="FS14" s="155">
        <v>0</v>
      </c>
      <c r="FT14" s="156"/>
      <c r="FU14" s="156"/>
      <c r="FV14" s="156"/>
      <c r="FW14" s="156"/>
      <c r="FX14" s="156"/>
      <c r="FY14" s="157"/>
      <c r="FZ14" s="155">
        <v>0</v>
      </c>
      <c r="GA14" s="156"/>
      <c r="GB14" s="156"/>
      <c r="GC14" s="156"/>
      <c r="GD14" s="156"/>
      <c r="GE14" s="156"/>
      <c r="GF14" s="157"/>
      <c r="GG14" s="155">
        <v>0</v>
      </c>
      <c r="GH14" s="156"/>
      <c r="GI14" s="156"/>
      <c r="GJ14" s="156"/>
      <c r="GK14" s="156"/>
      <c r="GL14" s="156"/>
      <c r="GM14" s="156"/>
      <c r="GN14" s="157"/>
      <c r="GO14" s="155">
        <v>0</v>
      </c>
      <c r="GP14" s="156"/>
      <c r="GQ14" s="156"/>
      <c r="GR14" s="156"/>
      <c r="GS14" s="157"/>
      <c r="GT14" s="155">
        <v>0</v>
      </c>
      <c r="GU14" s="156"/>
      <c r="GV14" s="156"/>
      <c r="GW14" s="156"/>
      <c r="GX14" s="156"/>
      <c r="GY14" s="156"/>
      <c r="GZ14" s="157"/>
      <c r="HA14" s="155">
        <v>0</v>
      </c>
      <c r="HB14" s="156"/>
      <c r="HC14" s="156"/>
      <c r="HD14" s="156"/>
      <c r="HE14" s="156"/>
      <c r="HF14" s="156"/>
      <c r="HG14" s="157"/>
      <c r="HH14" s="155">
        <v>0</v>
      </c>
      <c r="HI14" s="156"/>
      <c r="HJ14" s="156"/>
      <c r="HK14" s="156"/>
      <c r="HL14" s="157"/>
      <c r="HM14" s="155">
        <v>0</v>
      </c>
      <c r="HN14" s="156"/>
      <c r="HO14" s="156"/>
      <c r="HP14" s="156"/>
      <c r="HQ14" s="157"/>
      <c r="HR14" s="155">
        <v>0</v>
      </c>
      <c r="HS14" s="156"/>
      <c r="HT14" s="156"/>
      <c r="HU14" s="156"/>
      <c r="HV14" s="156"/>
      <c r="HW14" s="157"/>
      <c r="HX14" s="155">
        <v>0</v>
      </c>
      <c r="HY14" s="156"/>
      <c r="HZ14" s="156"/>
      <c r="IA14" s="156"/>
      <c r="IB14" s="156"/>
      <c r="IC14" s="156"/>
      <c r="ID14" s="156"/>
      <c r="IE14" s="158"/>
    </row>
    <row r="15" spans="1:239" ht="36" customHeight="1">
      <c r="A15" s="72" t="s">
        <v>51</v>
      </c>
      <c r="B15" s="73"/>
      <c r="C15" s="73"/>
      <c r="D15" s="73"/>
      <c r="E15" s="74"/>
      <c r="F15" s="165" t="s">
        <v>30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7"/>
      <c r="AC15" s="155">
        <f>SUM(AC16:AI26)</f>
        <v>178.214116</v>
      </c>
      <c r="AD15" s="156"/>
      <c r="AE15" s="156"/>
      <c r="AF15" s="156"/>
      <c r="AG15" s="156"/>
      <c r="AH15" s="156"/>
      <c r="AI15" s="157"/>
      <c r="AJ15" s="155">
        <f>SUM(AJ16:AN26)</f>
        <v>0</v>
      </c>
      <c r="AK15" s="156"/>
      <c r="AL15" s="156"/>
      <c r="AM15" s="156"/>
      <c r="AN15" s="157"/>
      <c r="AO15" s="155">
        <f>SUM(AO16:AS26)</f>
        <v>0</v>
      </c>
      <c r="AP15" s="156"/>
      <c r="AQ15" s="156"/>
      <c r="AR15" s="156"/>
      <c r="AS15" s="157"/>
      <c r="AT15" s="155">
        <f>SUM(AT16:AZ26)</f>
        <v>178.214116</v>
      </c>
      <c r="AU15" s="156"/>
      <c r="AV15" s="156"/>
      <c r="AW15" s="156"/>
      <c r="AX15" s="156"/>
      <c r="AY15" s="156"/>
      <c r="AZ15" s="157"/>
      <c r="BA15" s="155">
        <f>SUM(BA16:BF26)</f>
        <v>0</v>
      </c>
      <c r="BB15" s="156"/>
      <c r="BC15" s="156"/>
      <c r="BD15" s="156"/>
      <c r="BE15" s="156"/>
      <c r="BF15" s="157"/>
      <c r="BG15" s="191">
        <f t="shared" si="0"/>
        <v>4.21855</v>
      </c>
      <c r="BH15" s="192"/>
      <c r="BI15" s="192"/>
      <c r="BJ15" s="192"/>
      <c r="BK15" s="192"/>
      <c r="BL15" s="192"/>
      <c r="BM15" s="193"/>
      <c r="BN15" s="155">
        <f>SUM(BN16:BR26)</f>
        <v>0</v>
      </c>
      <c r="BO15" s="156"/>
      <c r="BP15" s="156"/>
      <c r="BQ15" s="156"/>
      <c r="BR15" s="157"/>
      <c r="BS15" s="155">
        <f>SUM(BS16:BW26)</f>
        <v>0</v>
      </c>
      <c r="BT15" s="156"/>
      <c r="BU15" s="156"/>
      <c r="BV15" s="156"/>
      <c r="BW15" s="157"/>
      <c r="BX15" s="155">
        <f>SUM(BX16:CD26)</f>
        <v>4.21855</v>
      </c>
      <c r="BY15" s="156"/>
      <c r="BZ15" s="156"/>
      <c r="CA15" s="156"/>
      <c r="CB15" s="156"/>
      <c r="CC15" s="156"/>
      <c r="CD15" s="157"/>
      <c r="CE15" s="155">
        <f>SUM(CE16:CJ26)</f>
        <v>0</v>
      </c>
      <c r="CF15" s="156"/>
      <c r="CG15" s="156"/>
      <c r="CH15" s="156"/>
      <c r="CI15" s="156"/>
      <c r="CJ15" s="157"/>
      <c r="CK15" s="155">
        <f t="shared" si="1"/>
        <v>-173.995566</v>
      </c>
      <c r="CL15" s="156"/>
      <c r="CM15" s="156"/>
      <c r="CN15" s="156"/>
      <c r="CO15" s="156"/>
      <c r="CP15" s="156"/>
      <c r="CQ15" s="157"/>
      <c r="CR15" s="188">
        <f>BN15-AJ15</f>
        <v>0</v>
      </c>
      <c r="CS15" s="160"/>
      <c r="CT15" s="160"/>
      <c r="CU15" s="160"/>
      <c r="CV15" s="161"/>
      <c r="CW15" s="188">
        <f>BS15-AO15</f>
        <v>0</v>
      </c>
      <c r="CX15" s="160"/>
      <c r="CY15" s="160"/>
      <c r="CZ15" s="160"/>
      <c r="DA15" s="161"/>
      <c r="DB15" s="188">
        <f>BX15-AT15</f>
        <v>-173.995566</v>
      </c>
      <c r="DC15" s="160"/>
      <c r="DD15" s="160"/>
      <c r="DE15" s="160"/>
      <c r="DF15" s="160"/>
      <c r="DG15" s="160"/>
      <c r="DH15" s="161"/>
      <c r="DI15" s="188">
        <f>CE15-BA15</f>
        <v>0</v>
      </c>
      <c r="DJ15" s="160"/>
      <c r="DK15" s="160"/>
      <c r="DL15" s="160"/>
      <c r="DM15" s="160"/>
      <c r="DN15" s="161"/>
      <c r="DO15" s="199">
        <f t="shared" si="2"/>
        <v>4.21855</v>
      </c>
      <c r="DP15" s="200"/>
      <c r="DQ15" s="200"/>
      <c r="DR15" s="200"/>
      <c r="DS15" s="200"/>
      <c r="DT15" s="200"/>
      <c r="DU15" s="201"/>
      <c r="DV15" s="179">
        <f t="shared" si="3"/>
        <v>0</v>
      </c>
      <c r="DW15" s="160"/>
      <c r="DX15" s="160"/>
      <c r="DY15" s="160"/>
      <c r="DZ15" s="161"/>
      <c r="EA15" s="179">
        <f t="shared" si="4"/>
        <v>0</v>
      </c>
      <c r="EB15" s="160"/>
      <c r="EC15" s="160"/>
      <c r="ED15" s="160"/>
      <c r="EE15" s="161"/>
      <c r="EF15" s="179">
        <f aca="true" t="shared" si="6" ref="EF15:EF33">BX15</f>
        <v>4.21855</v>
      </c>
      <c r="EG15" s="160"/>
      <c r="EH15" s="160"/>
      <c r="EI15" s="160"/>
      <c r="EJ15" s="160"/>
      <c r="EK15" s="160"/>
      <c r="EL15" s="161"/>
      <c r="EM15" s="179">
        <f t="shared" si="5"/>
        <v>0</v>
      </c>
      <c r="EN15" s="160"/>
      <c r="EO15" s="160"/>
      <c r="EP15" s="160"/>
      <c r="EQ15" s="160"/>
      <c r="ER15" s="161"/>
      <c r="ES15" s="159" t="s">
        <v>300</v>
      </c>
      <c r="ET15" s="160"/>
      <c r="EU15" s="160"/>
      <c r="EV15" s="160"/>
      <c r="EW15" s="160"/>
      <c r="EX15" s="160"/>
      <c r="EY15" s="161"/>
      <c r="EZ15" s="159" t="s">
        <v>300</v>
      </c>
      <c r="FA15" s="160"/>
      <c r="FB15" s="160"/>
      <c r="FC15" s="160"/>
      <c r="FD15" s="160"/>
      <c r="FE15" s="160"/>
      <c r="FF15" s="161"/>
      <c r="FG15" s="155">
        <v>0</v>
      </c>
      <c r="FH15" s="156"/>
      <c r="FI15" s="156"/>
      <c r="FJ15" s="156"/>
      <c r="FK15" s="157"/>
      <c r="FL15" s="155">
        <v>0</v>
      </c>
      <c r="FM15" s="156"/>
      <c r="FN15" s="156"/>
      <c r="FO15" s="156"/>
      <c r="FP15" s="156"/>
      <c r="FQ15" s="156"/>
      <c r="FR15" s="157"/>
      <c r="FS15" s="155">
        <v>0</v>
      </c>
      <c r="FT15" s="156"/>
      <c r="FU15" s="156"/>
      <c r="FV15" s="156"/>
      <c r="FW15" s="156"/>
      <c r="FX15" s="156"/>
      <c r="FY15" s="157"/>
      <c r="FZ15" s="155">
        <v>0</v>
      </c>
      <c r="GA15" s="156"/>
      <c r="GB15" s="156"/>
      <c r="GC15" s="156"/>
      <c r="GD15" s="156"/>
      <c r="GE15" s="156"/>
      <c r="GF15" s="157"/>
      <c r="GG15" s="155">
        <v>0</v>
      </c>
      <c r="GH15" s="156"/>
      <c r="GI15" s="156"/>
      <c r="GJ15" s="156"/>
      <c r="GK15" s="156"/>
      <c r="GL15" s="156"/>
      <c r="GM15" s="156"/>
      <c r="GN15" s="157"/>
      <c r="GO15" s="155">
        <v>0</v>
      </c>
      <c r="GP15" s="156"/>
      <c r="GQ15" s="156"/>
      <c r="GR15" s="156"/>
      <c r="GS15" s="157"/>
      <c r="GT15" s="155">
        <v>0</v>
      </c>
      <c r="GU15" s="156"/>
      <c r="GV15" s="156"/>
      <c r="GW15" s="156"/>
      <c r="GX15" s="156"/>
      <c r="GY15" s="156"/>
      <c r="GZ15" s="157"/>
      <c r="HA15" s="155">
        <v>0</v>
      </c>
      <c r="HB15" s="156"/>
      <c r="HC15" s="156"/>
      <c r="HD15" s="156"/>
      <c r="HE15" s="156"/>
      <c r="HF15" s="156"/>
      <c r="HG15" s="157"/>
      <c r="HH15" s="155">
        <v>0</v>
      </c>
      <c r="HI15" s="156"/>
      <c r="HJ15" s="156"/>
      <c r="HK15" s="156"/>
      <c r="HL15" s="157"/>
      <c r="HM15" s="155">
        <v>0</v>
      </c>
      <c r="HN15" s="156"/>
      <c r="HO15" s="156"/>
      <c r="HP15" s="156"/>
      <c r="HQ15" s="157"/>
      <c r="HR15" s="155">
        <v>0</v>
      </c>
      <c r="HS15" s="156"/>
      <c r="HT15" s="156"/>
      <c r="HU15" s="156"/>
      <c r="HV15" s="156"/>
      <c r="HW15" s="157"/>
      <c r="HX15" s="155">
        <v>0</v>
      </c>
      <c r="HY15" s="156"/>
      <c r="HZ15" s="156"/>
      <c r="IA15" s="156"/>
      <c r="IB15" s="156"/>
      <c r="IC15" s="156"/>
      <c r="ID15" s="156"/>
      <c r="IE15" s="158"/>
    </row>
    <row r="16" spans="1:239" ht="93" customHeight="1">
      <c r="A16" s="110" t="s">
        <v>27</v>
      </c>
      <c r="B16" s="111"/>
      <c r="C16" s="111"/>
      <c r="D16" s="111"/>
      <c r="E16" s="112"/>
      <c r="F16" s="171" t="s">
        <v>233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3"/>
      <c r="AC16" s="180">
        <f>'7.1'!AU17</f>
        <v>54.242116</v>
      </c>
      <c r="AD16" s="181"/>
      <c r="AE16" s="181"/>
      <c r="AF16" s="181"/>
      <c r="AG16" s="181"/>
      <c r="AH16" s="181"/>
      <c r="AI16" s="182"/>
      <c r="AJ16" s="180">
        <v>0</v>
      </c>
      <c r="AK16" s="181"/>
      <c r="AL16" s="181"/>
      <c r="AM16" s="181"/>
      <c r="AN16" s="182"/>
      <c r="AO16" s="180">
        <v>0</v>
      </c>
      <c r="AP16" s="181"/>
      <c r="AQ16" s="181"/>
      <c r="AR16" s="181"/>
      <c r="AS16" s="182"/>
      <c r="AT16" s="180">
        <f>AC16</f>
        <v>54.242116</v>
      </c>
      <c r="AU16" s="181"/>
      <c r="AV16" s="181"/>
      <c r="AW16" s="181"/>
      <c r="AX16" s="181"/>
      <c r="AY16" s="181"/>
      <c r="AZ16" s="182"/>
      <c r="BA16" s="180">
        <v>0</v>
      </c>
      <c r="BB16" s="181"/>
      <c r="BC16" s="181"/>
      <c r="BD16" s="181"/>
      <c r="BE16" s="181"/>
      <c r="BF16" s="182"/>
      <c r="BG16" s="180">
        <f t="shared" si="0"/>
        <v>0</v>
      </c>
      <c r="BH16" s="181"/>
      <c r="BI16" s="181"/>
      <c r="BJ16" s="181"/>
      <c r="BK16" s="181"/>
      <c r="BL16" s="181"/>
      <c r="BM16" s="182"/>
      <c r="BN16" s="180">
        <v>0</v>
      </c>
      <c r="BO16" s="181"/>
      <c r="BP16" s="181"/>
      <c r="BQ16" s="181"/>
      <c r="BR16" s="182"/>
      <c r="BS16" s="180">
        <v>0</v>
      </c>
      <c r="BT16" s="181"/>
      <c r="BU16" s="181"/>
      <c r="BV16" s="181"/>
      <c r="BW16" s="182"/>
      <c r="BX16" s="180">
        <f>'7.1'!BC17</f>
        <v>0</v>
      </c>
      <c r="BY16" s="181"/>
      <c r="BZ16" s="181"/>
      <c r="CA16" s="181"/>
      <c r="CB16" s="181"/>
      <c r="CC16" s="181"/>
      <c r="CD16" s="182"/>
      <c r="CE16" s="180">
        <v>0</v>
      </c>
      <c r="CF16" s="181"/>
      <c r="CG16" s="181"/>
      <c r="CH16" s="181"/>
      <c r="CI16" s="181"/>
      <c r="CJ16" s="182"/>
      <c r="CK16" s="180">
        <f t="shared" si="1"/>
        <v>-54.242116</v>
      </c>
      <c r="CL16" s="181"/>
      <c r="CM16" s="181"/>
      <c r="CN16" s="181"/>
      <c r="CO16" s="181"/>
      <c r="CP16" s="181"/>
      <c r="CQ16" s="182"/>
      <c r="CR16" s="183">
        <v>0</v>
      </c>
      <c r="CS16" s="175"/>
      <c r="CT16" s="175"/>
      <c r="CU16" s="175"/>
      <c r="CV16" s="176"/>
      <c r="CW16" s="183">
        <v>0</v>
      </c>
      <c r="CX16" s="175"/>
      <c r="CY16" s="175"/>
      <c r="CZ16" s="175"/>
      <c r="DA16" s="176"/>
      <c r="DB16" s="183">
        <v>0</v>
      </c>
      <c r="DC16" s="175"/>
      <c r="DD16" s="175"/>
      <c r="DE16" s="175"/>
      <c r="DF16" s="175"/>
      <c r="DG16" s="175"/>
      <c r="DH16" s="176"/>
      <c r="DI16" s="183">
        <v>0</v>
      </c>
      <c r="DJ16" s="175"/>
      <c r="DK16" s="175"/>
      <c r="DL16" s="175"/>
      <c r="DM16" s="175"/>
      <c r="DN16" s="176"/>
      <c r="DO16" s="174">
        <f t="shared" si="2"/>
        <v>0</v>
      </c>
      <c r="DP16" s="175"/>
      <c r="DQ16" s="175"/>
      <c r="DR16" s="175"/>
      <c r="DS16" s="175"/>
      <c r="DT16" s="175"/>
      <c r="DU16" s="176"/>
      <c r="DV16" s="174">
        <f t="shared" si="3"/>
        <v>0</v>
      </c>
      <c r="DW16" s="175"/>
      <c r="DX16" s="175"/>
      <c r="DY16" s="175"/>
      <c r="DZ16" s="176"/>
      <c r="EA16" s="174">
        <f t="shared" si="4"/>
        <v>0</v>
      </c>
      <c r="EB16" s="175"/>
      <c r="EC16" s="175"/>
      <c r="ED16" s="175"/>
      <c r="EE16" s="176"/>
      <c r="EF16" s="174">
        <f t="shared" si="6"/>
        <v>0</v>
      </c>
      <c r="EG16" s="175"/>
      <c r="EH16" s="175"/>
      <c r="EI16" s="175"/>
      <c r="EJ16" s="175"/>
      <c r="EK16" s="175"/>
      <c r="EL16" s="176"/>
      <c r="EM16" s="179">
        <f t="shared" si="5"/>
        <v>0</v>
      </c>
      <c r="EN16" s="160"/>
      <c r="EO16" s="160"/>
      <c r="EP16" s="160"/>
      <c r="EQ16" s="160"/>
      <c r="ER16" s="161"/>
      <c r="ES16" s="159" t="s">
        <v>300</v>
      </c>
      <c r="ET16" s="160"/>
      <c r="EU16" s="160"/>
      <c r="EV16" s="160"/>
      <c r="EW16" s="160"/>
      <c r="EX16" s="160"/>
      <c r="EY16" s="161"/>
      <c r="EZ16" s="159" t="s">
        <v>300</v>
      </c>
      <c r="FA16" s="160"/>
      <c r="FB16" s="160"/>
      <c r="FC16" s="160"/>
      <c r="FD16" s="160"/>
      <c r="FE16" s="160"/>
      <c r="FF16" s="161"/>
      <c r="FG16" s="155">
        <v>0</v>
      </c>
      <c r="FH16" s="156"/>
      <c r="FI16" s="156"/>
      <c r="FJ16" s="156"/>
      <c r="FK16" s="157"/>
      <c r="FL16" s="155">
        <v>0</v>
      </c>
      <c r="FM16" s="156"/>
      <c r="FN16" s="156"/>
      <c r="FO16" s="156"/>
      <c r="FP16" s="156"/>
      <c r="FQ16" s="156"/>
      <c r="FR16" s="157"/>
      <c r="FS16" s="155">
        <v>0</v>
      </c>
      <c r="FT16" s="156"/>
      <c r="FU16" s="156"/>
      <c r="FV16" s="156"/>
      <c r="FW16" s="156"/>
      <c r="FX16" s="156"/>
      <c r="FY16" s="157"/>
      <c r="FZ16" s="155">
        <v>0</v>
      </c>
      <c r="GA16" s="156"/>
      <c r="GB16" s="156"/>
      <c r="GC16" s="156"/>
      <c r="GD16" s="156"/>
      <c r="GE16" s="156"/>
      <c r="GF16" s="157"/>
      <c r="GG16" s="155">
        <v>0</v>
      </c>
      <c r="GH16" s="156"/>
      <c r="GI16" s="156"/>
      <c r="GJ16" s="156"/>
      <c r="GK16" s="156"/>
      <c r="GL16" s="156"/>
      <c r="GM16" s="156"/>
      <c r="GN16" s="157"/>
      <c r="GO16" s="155">
        <v>0</v>
      </c>
      <c r="GP16" s="156"/>
      <c r="GQ16" s="156"/>
      <c r="GR16" s="156"/>
      <c r="GS16" s="157"/>
      <c r="GT16" s="155">
        <v>0</v>
      </c>
      <c r="GU16" s="156"/>
      <c r="GV16" s="156"/>
      <c r="GW16" s="156"/>
      <c r="GX16" s="156"/>
      <c r="GY16" s="156"/>
      <c r="GZ16" s="157"/>
      <c r="HA16" s="155">
        <v>0</v>
      </c>
      <c r="HB16" s="156"/>
      <c r="HC16" s="156"/>
      <c r="HD16" s="156"/>
      <c r="HE16" s="156"/>
      <c r="HF16" s="156"/>
      <c r="HG16" s="157"/>
      <c r="HH16" s="155">
        <v>0</v>
      </c>
      <c r="HI16" s="156"/>
      <c r="HJ16" s="156"/>
      <c r="HK16" s="156"/>
      <c r="HL16" s="157"/>
      <c r="HM16" s="155">
        <v>0</v>
      </c>
      <c r="HN16" s="156"/>
      <c r="HO16" s="156"/>
      <c r="HP16" s="156"/>
      <c r="HQ16" s="157"/>
      <c r="HR16" s="155">
        <v>0</v>
      </c>
      <c r="HS16" s="156"/>
      <c r="HT16" s="156"/>
      <c r="HU16" s="156"/>
      <c r="HV16" s="156"/>
      <c r="HW16" s="157"/>
      <c r="HX16" s="155">
        <v>0</v>
      </c>
      <c r="HY16" s="156"/>
      <c r="HZ16" s="156"/>
      <c r="IA16" s="156"/>
      <c r="IB16" s="156"/>
      <c r="IC16" s="156"/>
      <c r="ID16" s="156"/>
      <c r="IE16" s="158"/>
    </row>
    <row r="17" spans="1:239" ht="24" customHeight="1">
      <c r="A17" s="110" t="s">
        <v>28</v>
      </c>
      <c r="B17" s="111"/>
      <c r="C17" s="111"/>
      <c r="D17" s="111"/>
      <c r="E17" s="112"/>
      <c r="F17" s="171" t="s">
        <v>234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3"/>
      <c r="AC17" s="180">
        <f>'7.1'!AU18</f>
        <v>12.98</v>
      </c>
      <c r="AD17" s="181"/>
      <c r="AE17" s="181"/>
      <c r="AF17" s="181"/>
      <c r="AG17" s="181"/>
      <c r="AH17" s="181"/>
      <c r="AI17" s="182"/>
      <c r="AJ17" s="155">
        <v>0</v>
      </c>
      <c r="AK17" s="156"/>
      <c r="AL17" s="156"/>
      <c r="AM17" s="156"/>
      <c r="AN17" s="157"/>
      <c r="AO17" s="155">
        <v>0</v>
      </c>
      <c r="AP17" s="156"/>
      <c r="AQ17" s="156"/>
      <c r="AR17" s="156"/>
      <c r="AS17" s="157"/>
      <c r="AT17" s="180">
        <f aca="true" t="shared" si="7" ref="AT17:AT26">AC17</f>
        <v>12.98</v>
      </c>
      <c r="AU17" s="181"/>
      <c r="AV17" s="181"/>
      <c r="AW17" s="181"/>
      <c r="AX17" s="181"/>
      <c r="AY17" s="181"/>
      <c r="AZ17" s="182"/>
      <c r="BA17" s="155">
        <v>0</v>
      </c>
      <c r="BB17" s="156"/>
      <c r="BC17" s="156"/>
      <c r="BD17" s="156"/>
      <c r="BE17" s="156"/>
      <c r="BF17" s="157"/>
      <c r="BG17" s="180">
        <f t="shared" si="0"/>
        <v>0</v>
      </c>
      <c r="BH17" s="181"/>
      <c r="BI17" s="181"/>
      <c r="BJ17" s="181"/>
      <c r="BK17" s="181"/>
      <c r="BL17" s="181"/>
      <c r="BM17" s="182"/>
      <c r="BN17" s="155">
        <v>0</v>
      </c>
      <c r="BO17" s="156"/>
      <c r="BP17" s="156"/>
      <c r="BQ17" s="156"/>
      <c r="BR17" s="157"/>
      <c r="BS17" s="155">
        <v>0</v>
      </c>
      <c r="BT17" s="156"/>
      <c r="BU17" s="156"/>
      <c r="BV17" s="156"/>
      <c r="BW17" s="157"/>
      <c r="BX17" s="180">
        <f>'7.1'!BC18</f>
        <v>0</v>
      </c>
      <c r="BY17" s="181"/>
      <c r="BZ17" s="181"/>
      <c r="CA17" s="181"/>
      <c r="CB17" s="181"/>
      <c r="CC17" s="181"/>
      <c r="CD17" s="182"/>
      <c r="CE17" s="155">
        <v>0</v>
      </c>
      <c r="CF17" s="156"/>
      <c r="CG17" s="156"/>
      <c r="CH17" s="156"/>
      <c r="CI17" s="156"/>
      <c r="CJ17" s="157"/>
      <c r="CK17" s="180">
        <f t="shared" si="1"/>
        <v>-12.98</v>
      </c>
      <c r="CL17" s="181"/>
      <c r="CM17" s="181"/>
      <c r="CN17" s="181"/>
      <c r="CO17" s="181"/>
      <c r="CP17" s="181"/>
      <c r="CQ17" s="182"/>
      <c r="CR17" s="183">
        <v>0</v>
      </c>
      <c r="CS17" s="175"/>
      <c r="CT17" s="175"/>
      <c r="CU17" s="175"/>
      <c r="CV17" s="176"/>
      <c r="CW17" s="183">
        <v>0</v>
      </c>
      <c r="CX17" s="175"/>
      <c r="CY17" s="175"/>
      <c r="CZ17" s="175"/>
      <c r="DA17" s="176"/>
      <c r="DB17" s="183">
        <v>0</v>
      </c>
      <c r="DC17" s="175"/>
      <c r="DD17" s="175"/>
      <c r="DE17" s="175"/>
      <c r="DF17" s="175"/>
      <c r="DG17" s="175"/>
      <c r="DH17" s="176"/>
      <c r="DI17" s="183">
        <v>0</v>
      </c>
      <c r="DJ17" s="175"/>
      <c r="DK17" s="175"/>
      <c r="DL17" s="175"/>
      <c r="DM17" s="175"/>
      <c r="DN17" s="176"/>
      <c r="DO17" s="174">
        <f t="shared" si="2"/>
        <v>0</v>
      </c>
      <c r="DP17" s="175"/>
      <c r="DQ17" s="175"/>
      <c r="DR17" s="175"/>
      <c r="DS17" s="175"/>
      <c r="DT17" s="175"/>
      <c r="DU17" s="176"/>
      <c r="DV17" s="174">
        <f t="shared" si="3"/>
        <v>0</v>
      </c>
      <c r="DW17" s="175"/>
      <c r="DX17" s="175"/>
      <c r="DY17" s="175"/>
      <c r="DZ17" s="176"/>
      <c r="EA17" s="174">
        <f t="shared" si="4"/>
        <v>0</v>
      </c>
      <c r="EB17" s="175"/>
      <c r="EC17" s="175"/>
      <c r="ED17" s="175"/>
      <c r="EE17" s="176"/>
      <c r="EF17" s="174">
        <f t="shared" si="6"/>
        <v>0</v>
      </c>
      <c r="EG17" s="175"/>
      <c r="EH17" s="175"/>
      <c r="EI17" s="175"/>
      <c r="EJ17" s="175"/>
      <c r="EK17" s="175"/>
      <c r="EL17" s="176"/>
      <c r="EM17" s="179">
        <f t="shared" si="5"/>
        <v>0</v>
      </c>
      <c r="EN17" s="160"/>
      <c r="EO17" s="160"/>
      <c r="EP17" s="160"/>
      <c r="EQ17" s="160"/>
      <c r="ER17" s="161"/>
      <c r="ES17" s="159" t="s">
        <v>300</v>
      </c>
      <c r="ET17" s="160"/>
      <c r="EU17" s="160"/>
      <c r="EV17" s="160"/>
      <c r="EW17" s="160"/>
      <c r="EX17" s="160"/>
      <c r="EY17" s="161"/>
      <c r="EZ17" s="159" t="s">
        <v>300</v>
      </c>
      <c r="FA17" s="160"/>
      <c r="FB17" s="160"/>
      <c r="FC17" s="160"/>
      <c r="FD17" s="160"/>
      <c r="FE17" s="160"/>
      <c r="FF17" s="161"/>
      <c r="FG17" s="155">
        <v>0</v>
      </c>
      <c r="FH17" s="156"/>
      <c r="FI17" s="156"/>
      <c r="FJ17" s="156"/>
      <c r="FK17" s="157"/>
      <c r="FL17" s="155">
        <v>0</v>
      </c>
      <c r="FM17" s="156"/>
      <c r="FN17" s="156"/>
      <c r="FO17" s="156"/>
      <c r="FP17" s="156"/>
      <c r="FQ17" s="156"/>
      <c r="FR17" s="157"/>
      <c r="FS17" s="155">
        <v>0</v>
      </c>
      <c r="FT17" s="156"/>
      <c r="FU17" s="156"/>
      <c r="FV17" s="156"/>
      <c r="FW17" s="156"/>
      <c r="FX17" s="156"/>
      <c r="FY17" s="157"/>
      <c r="FZ17" s="155">
        <v>0</v>
      </c>
      <c r="GA17" s="156"/>
      <c r="GB17" s="156"/>
      <c r="GC17" s="156"/>
      <c r="GD17" s="156"/>
      <c r="GE17" s="156"/>
      <c r="GF17" s="157"/>
      <c r="GG17" s="155">
        <v>0</v>
      </c>
      <c r="GH17" s="156"/>
      <c r="GI17" s="156"/>
      <c r="GJ17" s="156"/>
      <c r="GK17" s="156"/>
      <c r="GL17" s="156"/>
      <c r="GM17" s="156"/>
      <c r="GN17" s="157"/>
      <c r="GO17" s="155">
        <v>0</v>
      </c>
      <c r="GP17" s="156"/>
      <c r="GQ17" s="156"/>
      <c r="GR17" s="156"/>
      <c r="GS17" s="157"/>
      <c r="GT17" s="155">
        <v>0</v>
      </c>
      <c r="GU17" s="156"/>
      <c r="GV17" s="156"/>
      <c r="GW17" s="156"/>
      <c r="GX17" s="156"/>
      <c r="GY17" s="156"/>
      <c r="GZ17" s="157"/>
      <c r="HA17" s="155">
        <v>0</v>
      </c>
      <c r="HB17" s="156"/>
      <c r="HC17" s="156"/>
      <c r="HD17" s="156"/>
      <c r="HE17" s="156"/>
      <c r="HF17" s="156"/>
      <c r="HG17" s="157"/>
      <c r="HH17" s="155">
        <v>0</v>
      </c>
      <c r="HI17" s="156"/>
      <c r="HJ17" s="156"/>
      <c r="HK17" s="156"/>
      <c r="HL17" s="157"/>
      <c r="HM17" s="155">
        <v>0</v>
      </c>
      <c r="HN17" s="156"/>
      <c r="HO17" s="156"/>
      <c r="HP17" s="156"/>
      <c r="HQ17" s="157"/>
      <c r="HR17" s="155">
        <v>0</v>
      </c>
      <c r="HS17" s="156"/>
      <c r="HT17" s="156"/>
      <c r="HU17" s="156"/>
      <c r="HV17" s="156"/>
      <c r="HW17" s="157"/>
      <c r="HX17" s="155">
        <v>0</v>
      </c>
      <c r="HY17" s="156"/>
      <c r="HZ17" s="156"/>
      <c r="IA17" s="156"/>
      <c r="IB17" s="156"/>
      <c r="IC17" s="156"/>
      <c r="ID17" s="156"/>
      <c r="IE17" s="158"/>
    </row>
    <row r="18" spans="1:239" ht="20.25" customHeight="1">
      <c r="A18" s="110" t="s">
        <v>224</v>
      </c>
      <c r="B18" s="111"/>
      <c r="C18" s="111"/>
      <c r="D18" s="111"/>
      <c r="E18" s="112"/>
      <c r="F18" s="171" t="s">
        <v>235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3"/>
      <c r="AC18" s="180">
        <f>'7.1'!AU19</f>
        <v>0</v>
      </c>
      <c r="AD18" s="181"/>
      <c r="AE18" s="181"/>
      <c r="AF18" s="181"/>
      <c r="AG18" s="181"/>
      <c r="AH18" s="181"/>
      <c r="AI18" s="182"/>
      <c r="AJ18" s="180">
        <v>0</v>
      </c>
      <c r="AK18" s="181"/>
      <c r="AL18" s="181"/>
      <c r="AM18" s="181"/>
      <c r="AN18" s="182"/>
      <c r="AO18" s="180">
        <v>0</v>
      </c>
      <c r="AP18" s="181"/>
      <c r="AQ18" s="181"/>
      <c r="AR18" s="181"/>
      <c r="AS18" s="182"/>
      <c r="AT18" s="180">
        <f t="shared" si="7"/>
        <v>0</v>
      </c>
      <c r="AU18" s="181"/>
      <c r="AV18" s="181"/>
      <c r="AW18" s="181"/>
      <c r="AX18" s="181"/>
      <c r="AY18" s="181"/>
      <c r="AZ18" s="182"/>
      <c r="BA18" s="180">
        <v>0</v>
      </c>
      <c r="BB18" s="181"/>
      <c r="BC18" s="181"/>
      <c r="BD18" s="181"/>
      <c r="BE18" s="181"/>
      <c r="BF18" s="182"/>
      <c r="BG18" s="180">
        <f t="shared" si="0"/>
        <v>0</v>
      </c>
      <c r="BH18" s="181"/>
      <c r="BI18" s="181"/>
      <c r="BJ18" s="181"/>
      <c r="BK18" s="181"/>
      <c r="BL18" s="181"/>
      <c r="BM18" s="182"/>
      <c r="BN18" s="180">
        <v>0</v>
      </c>
      <c r="BO18" s="181"/>
      <c r="BP18" s="181"/>
      <c r="BQ18" s="181"/>
      <c r="BR18" s="182"/>
      <c r="BS18" s="180">
        <v>0</v>
      </c>
      <c r="BT18" s="181"/>
      <c r="BU18" s="181"/>
      <c r="BV18" s="181"/>
      <c r="BW18" s="182"/>
      <c r="BX18" s="180">
        <f>'7.1'!BC19</f>
        <v>0</v>
      </c>
      <c r="BY18" s="181"/>
      <c r="BZ18" s="181"/>
      <c r="CA18" s="181"/>
      <c r="CB18" s="181"/>
      <c r="CC18" s="181"/>
      <c r="CD18" s="182"/>
      <c r="CE18" s="180">
        <v>0</v>
      </c>
      <c r="CF18" s="181"/>
      <c r="CG18" s="181"/>
      <c r="CH18" s="181"/>
      <c r="CI18" s="181"/>
      <c r="CJ18" s="182"/>
      <c r="CK18" s="180">
        <f t="shared" si="1"/>
        <v>0</v>
      </c>
      <c r="CL18" s="181"/>
      <c r="CM18" s="181"/>
      <c r="CN18" s="181"/>
      <c r="CO18" s="181"/>
      <c r="CP18" s="181"/>
      <c r="CQ18" s="182"/>
      <c r="CR18" s="183">
        <v>0</v>
      </c>
      <c r="CS18" s="175"/>
      <c r="CT18" s="175"/>
      <c r="CU18" s="175"/>
      <c r="CV18" s="176"/>
      <c r="CW18" s="183">
        <v>0</v>
      </c>
      <c r="CX18" s="175"/>
      <c r="CY18" s="175"/>
      <c r="CZ18" s="175"/>
      <c r="DA18" s="176"/>
      <c r="DB18" s="183">
        <v>0</v>
      </c>
      <c r="DC18" s="175"/>
      <c r="DD18" s="175"/>
      <c r="DE18" s="175"/>
      <c r="DF18" s="175"/>
      <c r="DG18" s="175"/>
      <c r="DH18" s="176"/>
      <c r="DI18" s="183">
        <v>0</v>
      </c>
      <c r="DJ18" s="175"/>
      <c r="DK18" s="175"/>
      <c r="DL18" s="175"/>
      <c r="DM18" s="175"/>
      <c r="DN18" s="176"/>
      <c r="DO18" s="174">
        <f t="shared" si="2"/>
        <v>0</v>
      </c>
      <c r="DP18" s="175"/>
      <c r="DQ18" s="175"/>
      <c r="DR18" s="175"/>
      <c r="DS18" s="175"/>
      <c r="DT18" s="175"/>
      <c r="DU18" s="176"/>
      <c r="DV18" s="174">
        <f t="shared" si="3"/>
        <v>0</v>
      </c>
      <c r="DW18" s="175"/>
      <c r="DX18" s="175"/>
      <c r="DY18" s="175"/>
      <c r="DZ18" s="176"/>
      <c r="EA18" s="174">
        <f t="shared" si="4"/>
        <v>0</v>
      </c>
      <c r="EB18" s="175"/>
      <c r="EC18" s="175"/>
      <c r="ED18" s="175"/>
      <c r="EE18" s="176"/>
      <c r="EF18" s="174">
        <f t="shared" si="6"/>
        <v>0</v>
      </c>
      <c r="EG18" s="175"/>
      <c r="EH18" s="175"/>
      <c r="EI18" s="175"/>
      <c r="EJ18" s="175"/>
      <c r="EK18" s="175"/>
      <c r="EL18" s="176"/>
      <c r="EM18" s="179">
        <f t="shared" si="5"/>
        <v>0</v>
      </c>
      <c r="EN18" s="160"/>
      <c r="EO18" s="160"/>
      <c r="EP18" s="160"/>
      <c r="EQ18" s="160"/>
      <c r="ER18" s="161"/>
      <c r="ES18" s="159" t="s">
        <v>300</v>
      </c>
      <c r="ET18" s="160"/>
      <c r="EU18" s="160"/>
      <c r="EV18" s="160"/>
      <c r="EW18" s="160"/>
      <c r="EX18" s="160"/>
      <c r="EY18" s="161"/>
      <c r="EZ18" s="159" t="s">
        <v>300</v>
      </c>
      <c r="FA18" s="160"/>
      <c r="FB18" s="160"/>
      <c r="FC18" s="160"/>
      <c r="FD18" s="160"/>
      <c r="FE18" s="160"/>
      <c r="FF18" s="161"/>
      <c r="FG18" s="155">
        <v>0</v>
      </c>
      <c r="FH18" s="156"/>
      <c r="FI18" s="156"/>
      <c r="FJ18" s="156"/>
      <c r="FK18" s="157"/>
      <c r="FL18" s="155">
        <v>0</v>
      </c>
      <c r="FM18" s="156"/>
      <c r="FN18" s="156"/>
      <c r="FO18" s="156"/>
      <c r="FP18" s="156"/>
      <c r="FQ18" s="156"/>
      <c r="FR18" s="157"/>
      <c r="FS18" s="155">
        <v>0</v>
      </c>
      <c r="FT18" s="156"/>
      <c r="FU18" s="156"/>
      <c r="FV18" s="156"/>
      <c r="FW18" s="156"/>
      <c r="FX18" s="156"/>
      <c r="FY18" s="157"/>
      <c r="FZ18" s="155">
        <v>0</v>
      </c>
      <c r="GA18" s="156"/>
      <c r="GB18" s="156"/>
      <c r="GC18" s="156"/>
      <c r="GD18" s="156"/>
      <c r="GE18" s="156"/>
      <c r="GF18" s="157"/>
      <c r="GG18" s="155">
        <v>0</v>
      </c>
      <c r="GH18" s="156"/>
      <c r="GI18" s="156"/>
      <c r="GJ18" s="156"/>
      <c r="GK18" s="156"/>
      <c r="GL18" s="156"/>
      <c r="GM18" s="156"/>
      <c r="GN18" s="157"/>
      <c r="GO18" s="155">
        <v>0</v>
      </c>
      <c r="GP18" s="156"/>
      <c r="GQ18" s="156"/>
      <c r="GR18" s="156"/>
      <c r="GS18" s="157"/>
      <c r="GT18" s="155">
        <v>0</v>
      </c>
      <c r="GU18" s="156"/>
      <c r="GV18" s="156"/>
      <c r="GW18" s="156"/>
      <c r="GX18" s="156"/>
      <c r="GY18" s="156"/>
      <c r="GZ18" s="157"/>
      <c r="HA18" s="155">
        <v>0</v>
      </c>
      <c r="HB18" s="156"/>
      <c r="HC18" s="156"/>
      <c r="HD18" s="156"/>
      <c r="HE18" s="156"/>
      <c r="HF18" s="156"/>
      <c r="HG18" s="157"/>
      <c r="HH18" s="155">
        <v>0</v>
      </c>
      <c r="HI18" s="156"/>
      <c r="HJ18" s="156"/>
      <c r="HK18" s="156"/>
      <c r="HL18" s="157"/>
      <c r="HM18" s="155">
        <v>0</v>
      </c>
      <c r="HN18" s="156"/>
      <c r="HO18" s="156"/>
      <c r="HP18" s="156"/>
      <c r="HQ18" s="157"/>
      <c r="HR18" s="155">
        <v>0</v>
      </c>
      <c r="HS18" s="156"/>
      <c r="HT18" s="156"/>
      <c r="HU18" s="156"/>
      <c r="HV18" s="156"/>
      <c r="HW18" s="157"/>
      <c r="HX18" s="155">
        <v>0</v>
      </c>
      <c r="HY18" s="156"/>
      <c r="HZ18" s="156"/>
      <c r="IA18" s="156"/>
      <c r="IB18" s="156"/>
      <c r="IC18" s="156"/>
      <c r="ID18" s="156"/>
      <c r="IE18" s="158"/>
    </row>
    <row r="19" spans="1:239" ht="21" customHeight="1">
      <c r="A19" s="110" t="s">
        <v>225</v>
      </c>
      <c r="B19" s="111"/>
      <c r="C19" s="111"/>
      <c r="D19" s="111"/>
      <c r="E19" s="112"/>
      <c r="F19" s="171" t="str">
        <f>'7.1'!F20:AI20</f>
        <v>Обновление платформы сайта ЧЭС</v>
      </c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3"/>
      <c r="AC19" s="180">
        <f>'7.1'!AU20</f>
        <v>2.56</v>
      </c>
      <c r="AD19" s="181"/>
      <c r="AE19" s="181"/>
      <c r="AF19" s="181"/>
      <c r="AG19" s="181"/>
      <c r="AH19" s="181"/>
      <c r="AI19" s="182"/>
      <c r="AJ19" s="180">
        <v>0</v>
      </c>
      <c r="AK19" s="181"/>
      <c r="AL19" s="181"/>
      <c r="AM19" s="181"/>
      <c r="AN19" s="182"/>
      <c r="AO19" s="180">
        <v>0</v>
      </c>
      <c r="AP19" s="181"/>
      <c r="AQ19" s="181"/>
      <c r="AR19" s="181"/>
      <c r="AS19" s="182"/>
      <c r="AT19" s="180">
        <f t="shared" si="7"/>
        <v>2.56</v>
      </c>
      <c r="AU19" s="181"/>
      <c r="AV19" s="181"/>
      <c r="AW19" s="181"/>
      <c r="AX19" s="181"/>
      <c r="AY19" s="181"/>
      <c r="AZ19" s="182"/>
      <c r="BA19" s="180">
        <v>0</v>
      </c>
      <c r="BB19" s="181"/>
      <c r="BC19" s="181"/>
      <c r="BD19" s="181"/>
      <c r="BE19" s="181"/>
      <c r="BF19" s="182"/>
      <c r="BG19" s="180">
        <f t="shared" si="0"/>
        <v>0</v>
      </c>
      <c r="BH19" s="181"/>
      <c r="BI19" s="181"/>
      <c r="BJ19" s="181"/>
      <c r="BK19" s="181"/>
      <c r="BL19" s="181"/>
      <c r="BM19" s="182"/>
      <c r="BN19" s="180">
        <v>0</v>
      </c>
      <c r="BO19" s="181"/>
      <c r="BP19" s="181"/>
      <c r="BQ19" s="181"/>
      <c r="BR19" s="182"/>
      <c r="BS19" s="180">
        <v>0</v>
      </c>
      <c r="BT19" s="181"/>
      <c r="BU19" s="181"/>
      <c r="BV19" s="181"/>
      <c r="BW19" s="182"/>
      <c r="BX19" s="180">
        <f>'7.1'!BC20</f>
        <v>0</v>
      </c>
      <c r="BY19" s="181"/>
      <c r="BZ19" s="181"/>
      <c r="CA19" s="181"/>
      <c r="CB19" s="181"/>
      <c r="CC19" s="181"/>
      <c r="CD19" s="182"/>
      <c r="CE19" s="180">
        <v>0</v>
      </c>
      <c r="CF19" s="181"/>
      <c r="CG19" s="181"/>
      <c r="CH19" s="181"/>
      <c r="CI19" s="181"/>
      <c r="CJ19" s="182"/>
      <c r="CK19" s="180">
        <f t="shared" si="1"/>
        <v>-2.56</v>
      </c>
      <c r="CL19" s="181"/>
      <c r="CM19" s="181"/>
      <c r="CN19" s="181"/>
      <c r="CO19" s="181"/>
      <c r="CP19" s="181"/>
      <c r="CQ19" s="182"/>
      <c r="CR19" s="183">
        <v>0</v>
      </c>
      <c r="CS19" s="175"/>
      <c r="CT19" s="175"/>
      <c r="CU19" s="175"/>
      <c r="CV19" s="176"/>
      <c r="CW19" s="183">
        <v>0</v>
      </c>
      <c r="CX19" s="175"/>
      <c r="CY19" s="175"/>
      <c r="CZ19" s="175"/>
      <c r="DA19" s="176"/>
      <c r="DB19" s="183">
        <v>0</v>
      </c>
      <c r="DC19" s="175"/>
      <c r="DD19" s="175"/>
      <c r="DE19" s="175"/>
      <c r="DF19" s="175"/>
      <c r="DG19" s="175"/>
      <c r="DH19" s="176"/>
      <c r="DI19" s="183">
        <v>0</v>
      </c>
      <c r="DJ19" s="175"/>
      <c r="DK19" s="175"/>
      <c r="DL19" s="175"/>
      <c r="DM19" s="175"/>
      <c r="DN19" s="176"/>
      <c r="DO19" s="174">
        <f t="shared" si="2"/>
        <v>0</v>
      </c>
      <c r="DP19" s="175"/>
      <c r="DQ19" s="175"/>
      <c r="DR19" s="175"/>
      <c r="DS19" s="175"/>
      <c r="DT19" s="175"/>
      <c r="DU19" s="176"/>
      <c r="DV19" s="174">
        <f t="shared" si="3"/>
        <v>0</v>
      </c>
      <c r="DW19" s="175"/>
      <c r="DX19" s="175"/>
      <c r="DY19" s="175"/>
      <c r="DZ19" s="176"/>
      <c r="EA19" s="174">
        <f t="shared" si="4"/>
        <v>0</v>
      </c>
      <c r="EB19" s="175"/>
      <c r="EC19" s="175"/>
      <c r="ED19" s="175"/>
      <c r="EE19" s="176"/>
      <c r="EF19" s="174">
        <f t="shared" si="6"/>
        <v>0</v>
      </c>
      <c r="EG19" s="175"/>
      <c r="EH19" s="175"/>
      <c r="EI19" s="175"/>
      <c r="EJ19" s="175"/>
      <c r="EK19" s="175"/>
      <c r="EL19" s="176"/>
      <c r="EM19" s="179">
        <f t="shared" si="5"/>
        <v>0</v>
      </c>
      <c r="EN19" s="160"/>
      <c r="EO19" s="160"/>
      <c r="EP19" s="160"/>
      <c r="EQ19" s="160"/>
      <c r="ER19" s="161"/>
      <c r="ES19" s="159" t="s">
        <v>300</v>
      </c>
      <c r="ET19" s="160"/>
      <c r="EU19" s="160"/>
      <c r="EV19" s="160"/>
      <c r="EW19" s="160"/>
      <c r="EX19" s="160"/>
      <c r="EY19" s="161"/>
      <c r="EZ19" s="159" t="s">
        <v>300</v>
      </c>
      <c r="FA19" s="160"/>
      <c r="FB19" s="160"/>
      <c r="FC19" s="160"/>
      <c r="FD19" s="160"/>
      <c r="FE19" s="160"/>
      <c r="FF19" s="161"/>
      <c r="FG19" s="155">
        <v>0</v>
      </c>
      <c r="FH19" s="156"/>
      <c r="FI19" s="156"/>
      <c r="FJ19" s="156"/>
      <c r="FK19" s="157"/>
      <c r="FL19" s="155">
        <v>0</v>
      </c>
      <c r="FM19" s="156"/>
      <c r="FN19" s="156"/>
      <c r="FO19" s="156"/>
      <c r="FP19" s="156"/>
      <c r="FQ19" s="156"/>
      <c r="FR19" s="157"/>
      <c r="FS19" s="155">
        <v>0</v>
      </c>
      <c r="FT19" s="156"/>
      <c r="FU19" s="156"/>
      <c r="FV19" s="156"/>
      <c r="FW19" s="156"/>
      <c r="FX19" s="156"/>
      <c r="FY19" s="157"/>
      <c r="FZ19" s="155">
        <v>0</v>
      </c>
      <c r="GA19" s="156"/>
      <c r="GB19" s="156"/>
      <c r="GC19" s="156"/>
      <c r="GD19" s="156"/>
      <c r="GE19" s="156"/>
      <c r="GF19" s="157"/>
      <c r="GG19" s="155">
        <v>0</v>
      </c>
      <c r="GH19" s="156"/>
      <c r="GI19" s="156"/>
      <c r="GJ19" s="156"/>
      <c r="GK19" s="156"/>
      <c r="GL19" s="156"/>
      <c r="GM19" s="156"/>
      <c r="GN19" s="157"/>
      <c r="GO19" s="155">
        <v>0</v>
      </c>
      <c r="GP19" s="156"/>
      <c r="GQ19" s="156"/>
      <c r="GR19" s="156"/>
      <c r="GS19" s="157"/>
      <c r="GT19" s="155">
        <v>0</v>
      </c>
      <c r="GU19" s="156"/>
      <c r="GV19" s="156"/>
      <c r="GW19" s="156"/>
      <c r="GX19" s="156"/>
      <c r="GY19" s="156"/>
      <c r="GZ19" s="157"/>
      <c r="HA19" s="155">
        <v>0</v>
      </c>
      <c r="HB19" s="156"/>
      <c r="HC19" s="156"/>
      <c r="HD19" s="156"/>
      <c r="HE19" s="156"/>
      <c r="HF19" s="156"/>
      <c r="HG19" s="157"/>
      <c r="HH19" s="155">
        <v>0</v>
      </c>
      <c r="HI19" s="156"/>
      <c r="HJ19" s="156"/>
      <c r="HK19" s="156"/>
      <c r="HL19" s="157"/>
      <c r="HM19" s="155">
        <v>0</v>
      </c>
      <c r="HN19" s="156"/>
      <c r="HO19" s="156"/>
      <c r="HP19" s="156"/>
      <c r="HQ19" s="157"/>
      <c r="HR19" s="155">
        <v>0</v>
      </c>
      <c r="HS19" s="156"/>
      <c r="HT19" s="156"/>
      <c r="HU19" s="156"/>
      <c r="HV19" s="156"/>
      <c r="HW19" s="157"/>
      <c r="HX19" s="155">
        <v>0</v>
      </c>
      <c r="HY19" s="156"/>
      <c r="HZ19" s="156"/>
      <c r="IA19" s="156"/>
      <c r="IB19" s="156"/>
      <c r="IC19" s="156"/>
      <c r="ID19" s="156"/>
      <c r="IE19" s="158"/>
    </row>
    <row r="20" spans="1:239" ht="10.5" customHeight="1">
      <c r="A20" s="110" t="s">
        <v>226</v>
      </c>
      <c r="B20" s="111"/>
      <c r="C20" s="111"/>
      <c r="D20" s="111"/>
      <c r="E20" s="112"/>
      <c r="F20" s="171" t="str">
        <f>'7.1'!F21:AI21</f>
        <v>Создание контакт - центра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80">
        <f>'7.1'!AU21</f>
        <v>1.75</v>
      </c>
      <c r="AD20" s="181"/>
      <c r="AE20" s="181"/>
      <c r="AF20" s="181"/>
      <c r="AG20" s="181"/>
      <c r="AH20" s="181"/>
      <c r="AI20" s="182"/>
      <c r="AJ20" s="180">
        <v>0</v>
      </c>
      <c r="AK20" s="181"/>
      <c r="AL20" s="181"/>
      <c r="AM20" s="181"/>
      <c r="AN20" s="182"/>
      <c r="AO20" s="180">
        <v>0</v>
      </c>
      <c r="AP20" s="181"/>
      <c r="AQ20" s="181"/>
      <c r="AR20" s="181"/>
      <c r="AS20" s="182"/>
      <c r="AT20" s="180">
        <f t="shared" si="7"/>
        <v>1.75</v>
      </c>
      <c r="AU20" s="181"/>
      <c r="AV20" s="181"/>
      <c r="AW20" s="181"/>
      <c r="AX20" s="181"/>
      <c r="AY20" s="181"/>
      <c r="AZ20" s="182"/>
      <c r="BA20" s="180">
        <v>0</v>
      </c>
      <c r="BB20" s="181"/>
      <c r="BC20" s="181"/>
      <c r="BD20" s="181"/>
      <c r="BE20" s="181"/>
      <c r="BF20" s="182"/>
      <c r="BG20" s="180">
        <f t="shared" si="0"/>
        <v>0</v>
      </c>
      <c r="BH20" s="181"/>
      <c r="BI20" s="181"/>
      <c r="BJ20" s="181"/>
      <c r="BK20" s="181"/>
      <c r="BL20" s="181"/>
      <c r="BM20" s="182"/>
      <c r="BN20" s="180">
        <v>0</v>
      </c>
      <c r="BO20" s="181"/>
      <c r="BP20" s="181"/>
      <c r="BQ20" s="181"/>
      <c r="BR20" s="182"/>
      <c r="BS20" s="180">
        <v>0</v>
      </c>
      <c r="BT20" s="181"/>
      <c r="BU20" s="181"/>
      <c r="BV20" s="181"/>
      <c r="BW20" s="182"/>
      <c r="BX20" s="180">
        <f>'7.1'!BC21</f>
        <v>0</v>
      </c>
      <c r="BY20" s="181"/>
      <c r="BZ20" s="181"/>
      <c r="CA20" s="181"/>
      <c r="CB20" s="181"/>
      <c r="CC20" s="181"/>
      <c r="CD20" s="182"/>
      <c r="CE20" s="180">
        <v>0</v>
      </c>
      <c r="CF20" s="181"/>
      <c r="CG20" s="181"/>
      <c r="CH20" s="181"/>
      <c r="CI20" s="181"/>
      <c r="CJ20" s="182"/>
      <c r="CK20" s="180">
        <f t="shared" si="1"/>
        <v>-1.75</v>
      </c>
      <c r="CL20" s="181"/>
      <c r="CM20" s="181"/>
      <c r="CN20" s="181"/>
      <c r="CO20" s="181"/>
      <c r="CP20" s="181"/>
      <c r="CQ20" s="182"/>
      <c r="CR20" s="183">
        <v>0</v>
      </c>
      <c r="CS20" s="175"/>
      <c r="CT20" s="175"/>
      <c r="CU20" s="175"/>
      <c r="CV20" s="176"/>
      <c r="CW20" s="183">
        <v>0</v>
      </c>
      <c r="CX20" s="175"/>
      <c r="CY20" s="175"/>
      <c r="CZ20" s="175"/>
      <c r="DA20" s="176"/>
      <c r="DB20" s="183">
        <v>0</v>
      </c>
      <c r="DC20" s="175"/>
      <c r="DD20" s="175"/>
      <c r="DE20" s="175"/>
      <c r="DF20" s="175"/>
      <c r="DG20" s="175"/>
      <c r="DH20" s="176"/>
      <c r="DI20" s="183">
        <v>0</v>
      </c>
      <c r="DJ20" s="175"/>
      <c r="DK20" s="175"/>
      <c r="DL20" s="175"/>
      <c r="DM20" s="175"/>
      <c r="DN20" s="176"/>
      <c r="DO20" s="174">
        <f t="shared" si="2"/>
        <v>0</v>
      </c>
      <c r="DP20" s="175"/>
      <c r="DQ20" s="175"/>
      <c r="DR20" s="175"/>
      <c r="DS20" s="175"/>
      <c r="DT20" s="175"/>
      <c r="DU20" s="176"/>
      <c r="DV20" s="174">
        <f t="shared" si="3"/>
        <v>0</v>
      </c>
      <c r="DW20" s="175"/>
      <c r="DX20" s="175"/>
      <c r="DY20" s="175"/>
      <c r="DZ20" s="176"/>
      <c r="EA20" s="174">
        <f t="shared" si="4"/>
        <v>0</v>
      </c>
      <c r="EB20" s="175"/>
      <c r="EC20" s="175"/>
      <c r="ED20" s="175"/>
      <c r="EE20" s="176"/>
      <c r="EF20" s="174">
        <f t="shared" si="6"/>
        <v>0</v>
      </c>
      <c r="EG20" s="175"/>
      <c r="EH20" s="175"/>
      <c r="EI20" s="175"/>
      <c r="EJ20" s="175"/>
      <c r="EK20" s="175"/>
      <c r="EL20" s="176"/>
      <c r="EM20" s="179">
        <f t="shared" si="5"/>
        <v>0</v>
      </c>
      <c r="EN20" s="160"/>
      <c r="EO20" s="160"/>
      <c r="EP20" s="160"/>
      <c r="EQ20" s="160"/>
      <c r="ER20" s="161"/>
      <c r="ES20" s="159" t="s">
        <v>300</v>
      </c>
      <c r="ET20" s="160"/>
      <c r="EU20" s="160"/>
      <c r="EV20" s="160"/>
      <c r="EW20" s="160"/>
      <c r="EX20" s="160"/>
      <c r="EY20" s="161"/>
      <c r="EZ20" s="159" t="s">
        <v>300</v>
      </c>
      <c r="FA20" s="160"/>
      <c r="FB20" s="160"/>
      <c r="FC20" s="160"/>
      <c r="FD20" s="160"/>
      <c r="FE20" s="160"/>
      <c r="FF20" s="161"/>
      <c r="FG20" s="155">
        <v>0</v>
      </c>
      <c r="FH20" s="156"/>
      <c r="FI20" s="156"/>
      <c r="FJ20" s="156"/>
      <c r="FK20" s="157"/>
      <c r="FL20" s="155">
        <v>0</v>
      </c>
      <c r="FM20" s="156"/>
      <c r="FN20" s="156"/>
      <c r="FO20" s="156"/>
      <c r="FP20" s="156"/>
      <c r="FQ20" s="156"/>
      <c r="FR20" s="157"/>
      <c r="FS20" s="155">
        <v>0</v>
      </c>
      <c r="FT20" s="156"/>
      <c r="FU20" s="156"/>
      <c r="FV20" s="156"/>
      <c r="FW20" s="156"/>
      <c r="FX20" s="156"/>
      <c r="FY20" s="157"/>
      <c r="FZ20" s="155">
        <v>0</v>
      </c>
      <c r="GA20" s="156"/>
      <c r="GB20" s="156"/>
      <c r="GC20" s="156"/>
      <c r="GD20" s="156"/>
      <c r="GE20" s="156"/>
      <c r="GF20" s="157"/>
      <c r="GG20" s="155">
        <v>0</v>
      </c>
      <c r="GH20" s="156"/>
      <c r="GI20" s="156"/>
      <c r="GJ20" s="156"/>
      <c r="GK20" s="156"/>
      <c r="GL20" s="156"/>
      <c r="GM20" s="156"/>
      <c r="GN20" s="157"/>
      <c r="GO20" s="155">
        <v>0</v>
      </c>
      <c r="GP20" s="156"/>
      <c r="GQ20" s="156"/>
      <c r="GR20" s="156"/>
      <c r="GS20" s="157"/>
      <c r="GT20" s="155">
        <v>0</v>
      </c>
      <c r="GU20" s="156"/>
      <c r="GV20" s="156"/>
      <c r="GW20" s="156"/>
      <c r="GX20" s="156"/>
      <c r="GY20" s="156"/>
      <c r="GZ20" s="157"/>
      <c r="HA20" s="155">
        <v>0</v>
      </c>
      <c r="HB20" s="156"/>
      <c r="HC20" s="156"/>
      <c r="HD20" s="156"/>
      <c r="HE20" s="156"/>
      <c r="HF20" s="156"/>
      <c r="HG20" s="157"/>
      <c r="HH20" s="155">
        <v>0</v>
      </c>
      <c r="HI20" s="156"/>
      <c r="HJ20" s="156"/>
      <c r="HK20" s="156"/>
      <c r="HL20" s="157"/>
      <c r="HM20" s="155">
        <v>0</v>
      </c>
      <c r="HN20" s="156"/>
      <c r="HO20" s="156"/>
      <c r="HP20" s="156"/>
      <c r="HQ20" s="157"/>
      <c r="HR20" s="155">
        <v>0</v>
      </c>
      <c r="HS20" s="156"/>
      <c r="HT20" s="156"/>
      <c r="HU20" s="156"/>
      <c r="HV20" s="156"/>
      <c r="HW20" s="157"/>
      <c r="HX20" s="155">
        <v>0</v>
      </c>
      <c r="HY20" s="156"/>
      <c r="HZ20" s="156"/>
      <c r="IA20" s="156"/>
      <c r="IB20" s="156"/>
      <c r="IC20" s="156"/>
      <c r="ID20" s="156"/>
      <c r="IE20" s="158"/>
    </row>
    <row r="21" spans="1:239" ht="51" customHeight="1">
      <c r="A21" s="110" t="s">
        <v>227</v>
      </c>
      <c r="B21" s="111"/>
      <c r="C21" s="111"/>
      <c r="D21" s="111"/>
      <c r="E21" s="112"/>
      <c r="F21" s="171" t="str">
        <f>'7.1'!F22:AI22</f>
        <v>Модернизация сервиса электронной почты и продление корпоративного лицензионного соглашения с Microsoft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80">
        <f>'7.1'!AU22</f>
        <v>52.83</v>
      </c>
      <c r="AD21" s="181"/>
      <c r="AE21" s="181"/>
      <c r="AF21" s="181"/>
      <c r="AG21" s="181"/>
      <c r="AH21" s="181"/>
      <c r="AI21" s="182"/>
      <c r="AJ21" s="155">
        <v>0</v>
      </c>
      <c r="AK21" s="156"/>
      <c r="AL21" s="156"/>
      <c r="AM21" s="156"/>
      <c r="AN21" s="157"/>
      <c r="AO21" s="155">
        <v>0</v>
      </c>
      <c r="AP21" s="156"/>
      <c r="AQ21" s="156"/>
      <c r="AR21" s="156"/>
      <c r="AS21" s="157"/>
      <c r="AT21" s="180">
        <f t="shared" si="7"/>
        <v>52.83</v>
      </c>
      <c r="AU21" s="181"/>
      <c r="AV21" s="181"/>
      <c r="AW21" s="181"/>
      <c r="AX21" s="181"/>
      <c r="AY21" s="181"/>
      <c r="AZ21" s="182"/>
      <c r="BA21" s="180">
        <v>0</v>
      </c>
      <c r="BB21" s="181"/>
      <c r="BC21" s="181"/>
      <c r="BD21" s="181"/>
      <c r="BE21" s="181"/>
      <c r="BF21" s="182"/>
      <c r="BG21" s="180">
        <f t="shared" si="0"/>
        <v>0</v>
      </c>
      <c r="BH21" s="181"/>
      <c r="BI21" s="181"/>
      <c r="BJ21" s="181"/>
      <c r="BK21" s="181"/>
      <c r="BL21" s="181"/>
      <c r="BM21" s="182"/>
      <c r="BN21" s="155">
        <v>0</v>
      </c>
      <c r="BO21" s="156"/>
      <c r="BP21" s="156"/>
      <c r="BQ21" s="156"/>
      <c r="BR21" s="157"/>
      <c r="BS21" s="155">
        <v>0</v>
      </c>
      <c r="BT21" s="156"/>
      <c r="BU21" s="156"/>
      <c r="BV21" s="156"/>
      <c r="BW21" s="157"/>
      <c r="BX21" s="180">
        <f>'7.1'!BC22</f>
        <v>0</v>
      </c>
      <c r="BY21" s="181"/>
      <c r="BZ21" s="181"/>
      <c r="CA21" s="181"/>
      <c r="CB21" s="181"/>
      <c r="CC21" s="181"/>
      <c r="CD21" s="182"/>
      <c r="CE21" s="155">
        <v>0</v>
      </c>
      <c r="CF21" s="156"/>
      <c r="CG21" s="156"/>
      <c r="CH21" s="156"/>
      <c r="CI21" s="156"/>
      <c r="CJ21" s="157"/>
      <c r="CK21" s="180">
        <f t="shared" si="1"/>
        <v>-52.83</v>
      </c>
      <c r="CL21" s="181"/>
      <c r="CM21" s="181"/>
      <c r="CN21" s="181"/>
      <c r="CO21" s="181"/>
      <c r="CP21" s="181"/>
      <c r="CQ21" s="182"/>
      <c r="CR21" s="183">
        <f>BN21-AJ21</f>
        <v>0</v>
      </c>
      <c r="CS21" s="175"/>
      <c r="CT21" s="175"/>
      <c r="CU21" s="175"/>
      <c r="CV21" s="176"/>
      <c r="CW21" s="183">
        <f>BS21-AO21</f>
        <v>0</v>
      </c>
      <c r="CX21" s="175"/>
      <c r="CY21" s="175"/>
      <c r="CZ21" s="175"/>
      <c r="DA21" s="176"/>
      <c r="DB21" s="183">
        <f>BX21-AT21</f>
        <v>-52.83</v>
      </c>
      <c r="DC21" s="175"/>
      <c r="DD21" s="175"/>
      <c r="DE21" s="175"/>
      <c r="DF21" s="175"/>
      <c r="DG21" s="175"/>
      <c r="DH21" s="176"/>
      <c r="DI21" s="183">
        <f>CE21-BA21</f>
        <v>0</v>
      </c>
      <c r="DJ21" s="175"/>
      <c r="DK21" s="175"/>
      <c r="DL21" s="175"/>
      <c r="DM21" s="175"/>
      <c r="DN21" s="176"/>
      <c r="DO21" s="196">
        <f t="shared" si="2"/>
        <v>0</v>
      </c>
      <c r="DP21" s="197"/>
      <c r="DQ21" s="197"/>
      <c r="DR21" s="197"/>
      <c r="DS21" s="197"/>
      <c r="DT21" s="197"/>
      <c r="DU21" s="198"/>
      <c r="DV21" s="174">
        <f t="shared" si="3"/>
        <v>0</v>
      </c>
      <c r="DW21" s="175"/>
      <c r="DX21" s="175"/>
      <c r="DY21" s="175"/>
      <c r="DZ21" s="176"/>
      <c r="EA21" s="174">
        <f t="shared" si="4"/>
        <v>0</v>
      </c>
      <c r="EB21" s="175"/>
      <c r="EC21" s="175"/>
      <c r="ED21" s="175"/>
      <c r="EE21" s="176"/>
      <c r="EF21" s="196">
        <f t="shared" si="6"/>
        <v>0</v>
      </c>
      <c r="EG21" s="197"/>
      <c r="EH21" s="197"/>
      <c r="EI21" s="197"/>
      <c r="EJ21" s="197"/>
      <c r="EK21" s="197"/>
      <c r="EL21" s="198"/>
      <c r="EM21" s="179">
        <f t="shared" si="5"/>
        <v>0</v>
      </c>
      <c r="EN21" s="160"/>
      <c r="EO21" s="160"/>
      <c r="EP21" s="160"/>
      <c r="EQ21" s="160"/>
      <c r="ER21" s="161"/>
      <c r="ES21" s="159" t="s">
        <v>300</v>
      </c>
      <c r="ET21" s="160"/>
      <c r="EU21" s="160"/>
      <c r="EV21" s="160"/>
      <c r="EW21" s="160"/>
      <c r="EX21" s="160"/>
      <c r="EY21" s="161"/>
      <c r="EZ21" s="159" t="s">
        <v>300</v>
      </c>
      <c r="FA21" s="160"/>
      <c r="FB21" s="160"/>
      <c r="FC21" s="160"/>
      <c r="FD21" s="160"/>
      <c r="FE21" s="160"/>
      <c r="FF21" s="161"/>
      <c r="FG21" s="155">
        <v>0</v>
      </c>
      <c r="FH21" s="156"/>
      <c r="FI21" s="156"/>
      <c r="FJ21" s="156"/>
      <c r="FK21" s="157"/>
      <c r="FL21" s="155">
        <v>0</v>
      </c>
      <c r="FM21" s="156"/>
      <c r="FN21" s="156"/>
      <c r="FO21" s="156"/>
      <c r="FP21" s="156"/>
      <c r="FQ21" s="156"/>
      <c r="FR21" s="157"/>
      <c r="FS21" s="155">
        <v>0</v>
      </c>
      <c r="FT21" s="156"/>
      <c r="FU21" s="156"/>
      <c r="FV21" s="156"/>
      <c r="FW21" s="156"/>
      <c r="FX21" s="156"/>
      <c r="FY21" s="157"/>
      <c r="FZ21" s="155">
        <v>0</v>
      </c>
      <c r="GA21" s="156"/>
      <c r="GB21" s="156"/>
      <c r="GC21" s="156"/>
      <c r="GD21" s="156"/>
      <c r="GE21" s="156"/>
      <c r="GF21" s="157"/>
      <c r="GG21" s="155">
        <v>0</v>
      </c>
      <c r="GH21" s="156"/>
      <c r="GI21" s="156"/>
      <c r="GJ21" s="156"/>
      <c r="GK21" s="156"/>
      <c r="GL21" s="156"/>
      <c r="GM21" s="156"/>
      <c r="GN21" s="157"/>
      <c r="GO21" s="155">
        <v>0</v>
      </c>
      <c r="GP21" s="156"/>
      <c r="GQ21" s="156"/>
      <c r="GR21" s="156"/>
      <c r="GS21" s="157"/>
      <c r="GT21" s="155">
        <v>0</v>
      </c>
      <c r="GU21" s="156"/>
      <c r="GV21" s="156"/>
      <c r="GW21" s="156"/>
      <c r="GX21" s="156"/>
      <c r="GY21" s="156"/>
      <c r="GZ21" s="157"/>
      <c r="HA21" s="155">
        <v>0</v>
      </c>
      <c r="HB21" s="156"/>
      <c r="HC21" s="156"/>
      <c r="HD21" s="156"/>
      <c r="HE21" s="156"/>
      <c r="HF21" s="156"/>
      <c r="HG21" s="157"/>
      <c r="HH21" s="155">
        <v>0</v>
      </c>
      <c r="HI21" s="156"/>
      <c r="HJ21" s="156"/>
      <c r="HK21" s="156"/>
      <c r="HL21" s="157"/>
      <c r="HM21" s="155">
        <v>0</v>
      </c>
      <c r="HN21" s="156"/>
      <c r="HO21" s="156"/>
      <c r="HP21" s="156"/>
      <c r="HQ21" s="157"/>
      <c r="HR21" s="155">
        <v>0</v>
      </c>
      <c r="HS21" s="156"/>
      <c r="HT21" s="156"/>
      <c r="HU21" s="156"/>
      <c r="HV21" s="156"/>
      <c r="HW21" s="157"/>
      <c r="HX21" s="155">
        <v>0</v>
      </c>
      <c r="HY21" s="156"/>
      <c r="HZ21" s="156"/>
      <c r="IA21" s="156"/>
      <c r="IB21" s="156"/>
      <c r="IC21" s="156"/>
      <c r="ID21" s="156"/>
      <c r="IE21" s="158"/>
    </row>
    <row r="22" spans="1:239" ht="31.5" customHeight="1">
      <c r="A22" s="110" t="s">
        <v>228</v>
      </c>
      <c r="B22" s="111"/>
      <c r="C22" s="111"/>
      <c r="D22" s="111"/>
      <c r="E22" s="112"/>
      <c r="F22" s="171" t="str">
        <f>'7.1'!F23:AI23</f>
        <v>Обновление парка вычислительной техники взамен вышедшей из строя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80">
        <f>'7.1'!AU23</f>
        <v>12.99</v>
      </c>
      <c r="AD22" s="181"/>
      <c r="AE22" s="181"/>
      <c r="AF22" s="181"/>
      <c r="AG22" s="181"/>
      <c r="AH22" s="181"/>
      <c r="AI22" s="182"/>
      <c r="AJ22" s="180">
        <v>0</v>
      </c>
      <c r="AK22" s="181"/>
      <c r="AL22" s="181"/>
      <c r="AM22" s="181"/>
      <c r="AN22" s="182"/>
      <c r="AO22" s="180">
        <v>0</v>
      </c>
      <c r="AP22" s="181"/>
      <c r="AQ22" s="181"/>
      <c r="AR22" s="181"/>
      <c r="AS22" s="182"/>
      <c r="AT22" s="180">
        <f t="shared" si="7"/>
        <v>12.99</v>
      </c>
      <c r="AU22" s="181"/>
      <c r="AV22" s="181"/>
      <c r="AW22" s="181"/>
      <c r="AX22" s="181"/>
      <c r="AY22" s="181"/>
      <c r="AZ22" s="182"/>
      <c r="BA22" s="180">
        <v>0</v>
      </c>
      <c r="BB22" s="181"/>
      <c r="BC22" s="181"/>
      <c r="BD22" s="181"/>
      <c r="BE22" s="181"/>
      <c r="BF22" s="182"/>
      <c r="BG22" s="184">
        <f t="shared" si="0"/>
        <v>4.21855</v>
      </c>
      <c r="BH22" s="185"/>
      <c r="BI22" s="185"/>
      <c r="BJ22" s="185"/>
      <c r="BK22" s="185"/>
      <c r="BL22" s="185"/>
      <c r="BM22" s="186"/>
      <c r="BN22" s="180">
        <v>0</v>
      </c>
      <c r="BO22" s="181"/>
      <c r="BP22" s="181"/>
      <c r="BQ22" s="181"/>
      <c r="BR22" s="182"/>
      <c r="BS22" s="180">
        <v>0</v>
      </c>
      <c r="BT22" s="181"/>
      <c r="BU22" s="181"/>
      <c r="BV22" s="181"/>
      <c r="BW22" s="182"/>
      <c r="BX22" s="180">
        <f>'7.1'!BC23</f>
        <v>4.21855</v>
      </c>
      <c r="BY22" s="181"/>
      <c r="BZ22" s="181"/>
      <c r="CA22" s="181"/>
      <c r="CB22" s="181"/>
      <c r="CC22" s="181"/>
      <c r="CD22" s="182"/>
      <c r="CE22" s="180">
        <v>0</v>
      </c>
      <c r="CF22" s="181"/>
      <c r="CG22" s="181"/>
      <c r="CH22" s="181"/>
      <c r="CI22" s="181"/>
      <c r="CJ22" s="182"/>
      <c r="CK22" s="180">
        <f t="shared" si="1"/>
        <v>-8.771450000000002</v>
      </c>
      <c r="CL22" s="181"/>
      <c r="CM22" s="181"/>
      <c r="CN22" s="181"/>
      <c r="CO22" s="181"/>
      <c r="CP22" s="181"/>
      <c r="CQ22" s="182"/>
      <c r="CR22" s="183">
        <f>BN22-AJ22</f>
        <v>0</v>
      </c>
      <c r="CS22" s="175"/>
      <c r="CT22" s="175"/>
      <c r="CU22" s="175"/>
      <c r="CV22" s="176"/>
      <c r="CW22" s="183">
        <f>BS22-AO22</f>
        <v>0</v>
      </c>
      <c r="CX22" s="175"/>
      <c r="CY22" s="175"/>
      <c r="CZ22" s="175"/>
      <c r="DA22" s="176"/>
      <c r="DB22" s="183">
        <f>BX22-AT22</f>
        <v>-8.771450000000002</v>
      </c>
      <c r="DC22" s="175"/>
      <c r="DD22" s="175"/>
      <c r="DE22" s="175"/>
      <c r="DF22" s="175"/>
      <c r="DG22" s="175"/>
      <c r="DH22" s="176"/>
      <c r="DI22" s="183">
        <f>CE22-BA22</f>
        <v>0</v>
      </c>
      <c r="DJ22" s="175"/>
      <c r="DK22" s="175"/>
      <c r="DL22" s="175"/>
      <c r="DM22" s="175"/>
      <c r="DN22" s="176"/>
      <c r="DO22" s="196">
        <f>EF22</f>
        <v>4.22</v>
      </c>
      <c r="DP22" s="197"/>
      <c r="DQ22" s="197"/>
      <c r="DR22" s="197"/>
      <c r="DS22" s="197"/>
      <c r="DT22" s="197"/>
      <c r="DU22" s="198"/>
      <c r="DV22" s="174">
        <f t="shared" si="3"/>
        <v>0</v>
      </c>
      <c r="DW22" s="175"/>
      <c r="DX22" s="175"/>
      <c r="DY22" s="175"/>
      <c r="DZ22" s="176"/>
      <c r="EA22" s="174">
        <f t="shared" si="4"/>
        <v>0</v>
      </c>
      <c r="EB22" s="175"/>
      <c r="EC22" s="175"/>
      <c r="ED22" s="175"/>
      <c r="EE22" s="176"/>
      <c r="EF22" s="196">
        <v>4.22</v>
      </c>
      <c r="EG22" s="197"/>
      <c r="EH22" s="197"/>
      <c r="EI22" s="197"/>
      <c r="EJ22" s="197"/>
      <c r="EK22" s="197"/>
      <c r="EL22" s="198"/>
      <c r="EM22" s="179">
        <f t="shared" si="5"/>
        <v>0</v>
      </c>
      <c r="EN22" s="160"/>
      <c r="EO22" s="160"/>
      <c r="EP22" s="160"/>
      <c r="EQ22" s="160"/>
      <c r="ER22" s="161"/>
      <c r="ES22" s="159" t="s">
        <v>300</v>
      </c>
      <c r="ET22" s="160"/>
      <c r="EU22" s="160"/>
      <c r="EV22" s="160"/>
      <c r="EW22" s="160"/>
      <c r="EX22" s="160"/>
      <c r="EY22" s="161"/>
      <c r="EZ22" s="159" t="s">
        <v>300</v>
      </c>
      <c r="FA22" s="160"/>
      <c r="FB22" s="160"/>
      <c r="FC22" s="160"/>
      <c r="FD22" s="160"/>
      <c r="FE22" s="160"/>
      <c r="FF22" s="161"/>
      <c r="FG22" s="155">
        <v>0</v>
      </c>
      <c r="FH22" s="156"/>
      <c r="FI22" s="156"/>
      <c r="FJ22" s="156"/>
      <c r="FK22" s="157"/>
      <c r="FL22" s="155">
        <v>0</v>
      </c>
      <c r="FM22" s="156"/>
      <c r="FN22" s="156"/>
      <c r="FO22" s="156"/>
      <c r="FP22" s="156"/>
      <c r="FQ22" s="156"/>
      <c r="FR22" s="157"/>
      <c r="FS22" s="155">
        <v>0</v>
      </c>
      <c r="FT22" s="156"/>
      <c r="FU22" s="156"/>
      <c r="FV22" s="156"/>
      <c r="FW22" s="156"/>
      <c r="FX22" s="156"/>
      <c r="FY22" s="157"/>
      <c r="FZ22" s="155">
        <v>0</v>
      </c>
      <c r="GA22" s="156"/>
      <c r="GB22" s="156"/>
      <c r="GC22" s="156"/>
      <c r="GD22" s="156"/>
      <c r="GE22" s="156"/>
      <c r="GF22" s="157"/>
      <c r="GG22" s="155">
        <v>0</v>
      </c>
      <c r="GH22" s="156"/>
      <c r="GI22" s="156"/>
      <c r="GJ22" s="156"/>
      <c r="GK22" s="156"/>
      <c r="GL22" s="156"/>
      <c r="GM22" s="156"/>
      <c r="GN22" s="157"/>
      <c r="GO22" s="155">
        <v>0</v>
      </c>
      <c r="GP22" s="156"/>
      <c r="GQ22" s="156"/>
      <c r="GR22" s="156"/>
      <c r="GS22" s="157"/>
      <c r="GT22" s="155">
        <v>0</v>
      </c>
      <c r="GU22" s="156"/>
      <c r="GV22" s="156"/>
      <c r="GW22" s="156"/>
      <c r="GX22" s="156"/>
      <c r="GY22" s="156"/>
      <c r="GZ22" s="157"/>
      <c r="HA22" s="155">
        <v>0</v>
      </c>
      <c r="HB22" s="156"/>
      <c r="HC22" s="156"/>
      <c r="HD22" s="156"/>
      <c r="HE22" s="156"/>
      <c r="HF22" s="156"/>
      <c r="HG22" s="157"/>
      <c r="HH22" s="155">
        <v>0</v>
      </c>
      <c r="HI22" s="156"/>
      <c r="HJ22" s="156"/>
      <c r="HK22" s="156"/>
      <c r="HL22" s="157"/>
      <c r="HM22" s="155">
        <v>0</v>
      </c>
      <c r="HN22" s="156"/>
      <c r="HO22" s="156"/>
      <c r="HP22" s="156"/>
      <c r="HQ22" s="157"/>
      <c r="HR22" s="155">
        <v>0</v>
      </c>
      <c r="HS22" s="156"/>
      <c r="HT22" s="156"/>
      <c r="HU22" s="156"/>
      <c r="HV22" s="156"/>
      <c r="HW22" s="157"/>
      <c r="HX22" s="155">
        <v>0</v>
      </c>
      <c r="HY22" s="156"/>
      <c r="HZ22" s="156"/>
      <c r="IA22" s="156"/>
      <c r="IB22" s="156"/>
      <c r="IC22" s="156"/>
      <c r="ID22" s="156"/>
      <c r="IE22" s="158"/>
    </row>
    <row r="23" spans="1:239" ht="19.5" customHeight="1">
      <c r="A23" s="110" t="s">
        <v>229</v>
      </c>
      <c r="B23" s="111"/>
      <c r="C23" s="111"/>
      <c r="D23" s="111"/>
      <c r="E23" s="112"/>
      <c r="F23" s="171" t="str">
        <f>'7.1'!F24:AI24</f>
        <v>Повышение отказоустойчивости участков</v>
      </c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80">
        <f>'7.1'!AU24</f>
        <v>2.22</v>
      </c>
      <c r="AD23" s="181"/>
      <c r="AE23" s="181"/>
      <c r="AF23" s="181"/>
      <c r="AG23" s="181"/>
      <c r="AH23" s="181"/>
      <c r="AI23" s="182"/>
      <c r="AJ23" s="180">
        <v>0</v>
      </c>
      <c r="AK23" s="181"/>
      <c r="AL23" s="181"/>
      <c r="AM23" s="181"/>
      <c r="AN23" s="182"/>
      <c r="AO23" s="180">
        <v>0</v>
      </c>
      <c r="AP23" s="181"/>
      <c r="AQ23" s="181"/>
      <c r="AR23" s="181"/>
      <c r="AS23" s="182"/>
      <c r="AT23" s="180">
        <f t="shared" si="7"/>
        <v>2.22</v>
      </c>
      <c r="AU23" s="181"/>
      <c r="AV23" s="181"/>
      <c r="AW23" s="181"/>
      <c r="AX23" s="181"/>
      <c r="AY23" s="181"/>
      <c r="AZ23" s="182"/>
      <c r="BA23" s="180">
        <v>0</v>
      </c>
      <c r="BB23" s="181"/>
      <c r="BC23" s="181"/>
      <c r="BD23" s="181"/>
      <c r="BE23" s="181"/>
      <c r="BF23" s="182"/>
      <c r="BG23" s="180">
        <f t="shared" si="0"/>
        <v>0</v>
      </c>
      <c r="BH23" s="181"/>
      <c r="BI23" s="181"/>
      <c r="BJ23" s="181"/>
      <c r="BK23" s="181"/>
      <c r="BL23" s="181"/>
      <c r="BM23" s="182"/>
      <c r="BN23" s="180">
        <v>0</v>
      </c>
      <c r="BO23" s="181"/>
      <c r="BP23" s="181"/>
      <c r="BQ23" s="181"/>
      <c r="BR23" s="182"/>
      <c r="BS23" s="180">
        <v>0</v>
      </c>
      <c r="BT23" s="181"/>
      <c r="BU23" s="181"/>
      <c r="BV23" s="181"/>
      <c r="BW23" s="182"/>
      <c r="BX23" s="180">
        <f>'7.1'!BC24</f>
        <v>0</v>
      </c>
      <c r="BY23" s="181"/>
      <c r="BZ23" s="181"/>
      <c r="CA23" s="181"/>
      <c r="CB23" s="181"/>
      <c r="CC23" s="181"/>
      <c r="CD23" s="182"/>
      <c r="CE23" s="180">
        <v>0</v>
      </c>
      <c r="CF23" s="181"/>
      <c r="CG23" s="181"/>
      <c r="CH23" s="181"/>
      <c r="CI23" s="181"/>
      <c r="CJ23" s="182"/>
      <c r="CK23" s="180">
        <f t="shared" si="1"/>
        <v>-2.22</v>
      </c>
      <c r="CL23" s="181"/>
      <c r="CM23" s="181"/>
      <c r="CN23" s="181"/>
      <c r="CO23" s="181"/>
      <c r="CP23" s="181"/>
      <c r="CQ23" s="182"/>
      <c r="CR23" s="183">
        <v>0</v>
      </c>
      <c r="CS23" s="175"/>
      <c r="CT23" s="175"/>
      <c r="CU23" s="175"/>
      <c r="CV23" s="176"/>
      <c r="CW23" s="183">
        <v>0</v>
      </c>
      <c r="CX23" s="175"/>
      <c r="CY23" s="175"/>
      <c r="CZ23" s="175"/>
      <c r="DA23" s="176"/>
      <c r="DB23" s="183">
        <v>0</v>
      </c>
      <c r="DC23" s="175"/>
      <c r="DD23" s="175"/>
      <c r="DE23" s="175"/>
      <c r="DF23" s="175"/>
      <c r="DG23" s="175"/>
      <c r="DH23" s="176"/>
      <c r="DI23" s="183">
        <v>0</v>
      </c>
      <c r="DJ23" s="175"/>
      <c r="DK23" s="175"/>
      <c r="DL23" s="175"/>
      <c r="DM23" s="175"/>
      <c r="DN23" s="176"/>
      <c r="DO23" s="174">
        <f t="shared" si="2"/>
        <v>0</v>
      </c>
      <c r="DP23" s="175"/>
      <c r="DQ23" s="175"/>
      <c r="DR23" s="175"/>
      <c r="DS23" s="175"/>
      <c r="DT23" s="175"/>
      <c r="DU23" s="176"/>
      <c r="DV23" s="174">
        <f t="shared" si="3"/>
        <v>0</v>
      </c>
      <c r="DW23" s="175"/>
      <c r="DX23" s="175"/>
      <c r="DY23" s="175"/>
      <c r="DZ23" s="176"/>
      <c r="EA23" s="174">
        <f t="shared" si="4"/>
        <v>0</v>
      </c>
      <c r="EB23" s="175"/>
      <c r="EC23" s="175"/>
      <c r="ED23" s="175"/>
      <c r="EE23" s="176"/>
      <c r="EF23" s="174">
        <f t="shared" si="6"/>
        <v>0</v>
      </c>
      <c r="EG23" s="175"/>
      <c r="EH23" s="175"/>
      <c r="EI23" s="175"/>
      <c r="EJ23" s="175"/>
      <c r="EK23" s="175"/>
      <c r="EL23" s="176"/>
      <c r="EM23" s="179">
        <f t="shared" si="5"/>
        <v>0</v>
      </c>
      <c r="EN23" s="160"/>
      <c r="EO23" s="160"/>
      <c r="EP23" s="160"/>
      <c r="EQ23" s="160"/>
      <c r="ER23" s="161"/>
      <c r="ES23" s="159" t="s">
        <v>300</v>
      </c>
      <c r="ET23" s="160"/>
      <c r="EU23" s="160"/>
      <c r="EV23" s="160"/>
      <c r="EW23" s="160"/>
      <c r="EX23" s="160"/>
      <c r="EY23" s="161"/>
      <c r="EZ23" s="159" t="s">
        <v>300</v>
      </c>
      <c r="FA23" s="160"/>
      <c r="FB23" s="160"/>
      <c r="FC23" s="160"/>
      <c r="FD23" s="160"/>
      <c r="FE23" s="160"/>
      <c r="FF23" s="161"/>
      <c r="FG23" s="155">
        <v>0</v>
      </c>
      <c r="FH23" s="156"/>
      <c r="FI23" s="156"/>
      <c r="FJ23" s="156"/>
      <c r="FK23" s="157"/>
      <c r="FL23" s="155">
        <v>0</v>
      </c>
      <c r="FM23" s="156"/>
      <c r="FN23" s="156"/>
      <c r="FO23" s="156"/>
      <c r="FP23" s="156"/>
      <c r="FQ23" s="156"/>
      <c r="FR23" s="157"/>
      <c r="FS23" s="155">
        <v>0</v>
      </c>
      <c r="FT23" s="156"/>
      <c r="FU23" s="156"/>
      <c r="FV23" s="156"/>
      <c r="FW23" s="156"/>
      <c r="FX23" s="156"/>
      <c r="FY23" s="157"/>
      <c r="FZ23" s="155">
        <v>0</v>
      </c>
      <c r="GA23" s="156"/>
      <c r="GB23" s="156"/>
      <c r="GC23" s="156"/>
      <c r="GD23" s="156"/>
      <c r="GE23" s="156"/>
      <c r="GF23" s="157"/>
      <c r="GG23" s="155">
        <v>0</v>
      </c>
      <c r="GH23" s="156"/>
      <c r="GI23" s="156"/>
      <c r="GJ23" s="156"/>
      <c r="GK23" s="156"/>
      <c r="GL23" s="156"/>
      <c r="GM23" s="156"/>
      <c r="GN23" s="157"/>
      <c r="GO23" s="155">
        <v>0</v>
      </c>
      <c r="GP23" s="156"/>
      <c r="GQ23" s="156"/>
      <c r="GR23" s="156"/>
      <c r="GS23" s="157"/>
      <c r="GT23" s="155">
        <v>0</v>
      </c>
      <c r="GU23" s="156"/>
      <c r="GV23" s="156"/>
      <c r="GW23" s="156"/>
      <c r="GX23" s="156"/>
      <c r="GY23" s="156"/>
      <c r="GZ23" s="157"/>
      <c r="HA23" s="155">
        <v>0</v>
      </c>
      <c r="HB23" s="156"/>
      <c r="HC23" s="156"/>
      <c r="HD23" s="156"/>
      <c r="HE23" s="156"/>
      <c r="HF23" s="156"/>
      <c r="HG23" s="157"/>
      <c r="HH23" s="155">
        <v>0</v>
      </c>
      <c r="HI23" s="156"/>
      <c r="HJ23" s="156"/>
      <c r="HK23" s="156"/>
      <c r="HL23" s="157"/>
      <c r="HM23" s="155">
        <v>0</v>
      </c>
      <c r="HN23" s="156"/>
      <c r="HO23" s="156"/>
      <c r="HP23" s="156"/>
      <c r="HQ23" s="157"/>
      <c r="HR23" s="155">
        <v>0</v>
      </c>
      <c r="HS23" s="156"/>
      <c r="HT23" s="156"/>
      <c r="HU23" s="156"/>
      <c r="HV23" s="156"/>
      <c r="HW23" s="157"/>
      <c r="HX23" s="155">
        <v>0</v>
      </c>
      <c r="HY23" s="156"/>
      <c r="HZ23" s="156"/>
      <c r="IA23" s="156"/>
      <c r="IB23" s="156"/>
      <c r="IC23" s="156"/>
      <c r="ID23" s="156"/>
      <c r="IE23" s="158"/>
    </row>
    <row r="24" spans="1:239" ht="35.25" customHeight="1">
      <c r="A24" s="110" t="s">
        <v>230</v>
      </c>
      <c r="B24" s="111"/>
      <c r="C24" s="111"/>
      <c r="D24" s="111"/>
      <c r="E24" s="112"/>
      <c r="F24" s="171" t="str">
        <f>'7.1'!F25:AI25</f>
        <v>Модернизация сети передачи данных с участками и филиалами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80">
        <f>'7.1'!AU25</f>
        <v>22.51</v>
      </c>
      <c r="AD24" s="181"/>
      <c r="AE24" s="181"/>
      <c r="AF24" s="181"/>
      <c r="AG24" s="181"/>
      <c r="AH24" s="181"/>
      <c r="AI24" s="182"/>
      <c r="AJ24" s="180">
        <v>0</v>
      </c>
      <c r="AK24" s="181"/>
      <c r="AL24" s="181"/>
      <c r="AM24" s="181"/>
      <c r="AN24" s="182"/>
      <c r="AO24" s="180">
        <v>0</v>
      </c>
      <c r="AP24" s="181"/>
      <c r="AQ24" s="181"/>
      <c r="AR24" s="181"/>
      <c r="AS24" s="182"/>
      <c r="AT24" s="180">
        <f t="shared" si="7"/>
        <v>22.51</v>
      </c>
      <c r="AU24" s="181"/>
      <c r="AV24" s="181"/>
      <c r="AW24" s="181"/>
      <c r="AX24" s="181"/>
      <c r="AY24" s="181"/>
      <c r="AZ24" s="182"/>
      <c r="BA24" s="180">
        <v>0</v>
      </c>
      <c r="BB24" s="181"/>
      <c r="BC24" s="181"/>
      <c r="BD24" s="181"/>
      <c r="BE24" s="181"/>
      <c r="BF24" s="182"/>
      <c r="BG24" s="180">
        <f t="shared" si="0"/>
        <v>0</v>
      </c>
      <c r="BH24" s="181"/>
      <c r="BI24" s="181"/>
      <c r="BJ24" s="181"/>
      <c r="BK24" s="181"/>
      <c r="BL24" s="181"/>
      <c r="BM24" s="182"/>
      <c r="BN24" s="180">
        <v>0</v>
      </c>
      <c r="BO24" s="181"/>
      <c r="BP24" s="181"/>
      <c r="BQ24" s="181"/>
      <c r="BR24" s="182"/>
      <c r="BS24" s="180">
        <v>0</v>
      </c>
      <c r="BT24" s="181"/>
      <c r="BU24" s="181"/>
      <c r="BV24" s="181"/>
      <c r="BW24" s="182"/>
      <c r="BX24" s="180">
        <f>'7.1'!BC25</f>
        <v>0</v>
      </c>
      <c r="BY24" s="181"/>
      <c r="BZ24" s="181"/>
      <c r="CA24" s="181"/>
      <c r="CB24" s="181"/>
      <c r="CC24" s="181"/>
      <c r="CD24" s="182"/>
      <c r="CE24" s="180">
        <v>0</v>
      </c>
      <c r="CF24" s="181"/>
      <c r="CG24" s="181"/>
      <c r="CH24" s="181"/>
      <c r="CI24" s="181"/>
      <c r="CJ24" s="182"/>
      <c r="CK24" s="180">
        <f t="shared" si="1"/>
        <v>-22.51</v>
      </c>
      <c r="CL24" s="181"/>
      <c r="CM24" s="181"/>
      <c r="CN24" s="181"/>
      <c r="CO24" s="181"/>
      <c r="CP24" s="181"/>
      <c r="CQ24" s="182"/>
      <c r="CR24" s="183">
        <v>0</v>
      </c>
      <c r="CS24" s="175"/>
      <c r="CT24" s="175"/>
      <c r="CU24" s="175"/>
      <c r="CV24" s="176"/>
      <c r="CW24" s="183">
        <v>0</v>
      </c>
      <c r="CX24" s="175"/>
      <c r="CY24" s="175"/>
      <c r="CZ24" s="175"/>
      <c r="DA24" s="176"/>
      <c r="DB24" s="183">
        <v>0</v>
      </c>
      <c r="DC24" s="175"/>
      <c r="DD24" s="175"/>
      <c r="DE24" s="175"/>
      <c r="DF24" s="175"/>
      <c r="DG24" s="175"/>
      <c r="DH24" s="176"/>
      <c r="DI24" s="183">
        <v>0</v>
      </c>
      <c r="DJ24" s="175"/>
      <c r="DK24" s="175"/>
      <c r="DL24" s="175"/>
      <c r="DM24" s="175"/>
      <c r="DN24" s="176"/>
      <c r="DO24" s="174">
        <f t="shared" si="2"/>
        <v>0</v>
      </c>
      <c r="DP24" s="175"/>
      <c r="DQ24" s="175"/>
      <c r="DR24" s="175"/>
      <c r="DS24" s="175"/>
      <c r="DT24" s="175"/>
      <c r="DU24" s="176"/>
      <c r="DV24" s="174">
        <f t="shared" si="3"/>
        <v>0</v>
      </c>
      <c r="DW24" s="175"/>
      <c r="DX24" s="175"/>
      <c r="DY24" s="175"/>
      <c r="DZ24" s="176"/>
      <c r="EA24" s="174">
        <f t="shared" si="4"/>
        <v>0</v>
      </c>
      <c r="EB24" s="175"/>
      <c r="EC24" s="175"/>
      <c r="ED24" s="175"/>
      <c r="EE24" s="176"/>
      <c r="EF24" s="174">
        <f t="shared" si="6"/>
        <v>0</v>
      </c>
      <c r="EG24" s="175"/>
      <c r="EH24" s="175"/>
      <c r="EI24" s="175"/>
      <c r="EJ24" s="175"/>
      <c r="EK24" s="175"/>
      <c r="EL24" s="176"/>
      <c r="EM24" s="179">
        <f t="shared" si="5"/>
        <v>0</v>
      </c>
      <c r="EN24" s="160"/>
      <c r="EO24" s="160"/>
      <c r="EP24" s="160"/>
      <c r="EQ24" s="160"/>
      <c r="ER24" s="161"/>
      <c r="ES24" s="159" t="s">
        <v>300</v>
      </c>
      <c r="ET24" s="160"/>
      <c r="EU24" s="160"/>
      <c r="EV24" s="160"/>
      <c r="EW24" s="160"/>
      <c r="EX24" s="160"/>
      <c r="EY24" s="161"/>
      <c r="EZ24" s="159" t="s">
        <v>300</v>
      </c>
      <c r="FA24" s="160"/>
      <c r="FB24" s="160"/>
      <c r="FC24" s="160"/>
      <c r="FD24" s="160"/>
      <c r="FE24" s="160"/>
      <c r="FF24" s="161"/>
      <c r="FG24" s="155">
        <v>0</v>
      </c>
      <c r="FH24" s="156"/>
      <c r="FI24" s="156"/>
      <c r="FJ24" s="156"/>
      <c r="FK24" s="157"/>
      <c r="FL24" s="155">
        <v>0</v>
      </c>
      <c r="FM24" s="156"/>
      <c r="FN24" s="156"/>
      <c r="FO24" s="156"/>
      <c r="FP24" s="156"/>
      <c r="FQ24" s="156"/>
      <c r="FR24" s="157"/>
      <c r="FS24" s="155">
        <v>0</v>
      </c>
      <c r="FT24" s="156"/>
      <c r="FU24" s="156"/>
      <c r="FV24" s="156"/>
      <c r="FW24" s="156"/>
      <c r="FX24" s="156"/>
      <c r="FY24" s="157"/>
      <c r="FZ24" s="155">
        <v>0</v>
      </c>
      <c r="GA24" s="156"/>
      <c r="GB24" s="156"/>
      <c r="GC24" s="156"/>
      <c r="GD24" s="156"/>
      <c r="GE24" s="156"/>
      <c r="GF24" s="157"/>
      <c r="GG24" s="155">
        <v>0</v>
      </c>
      <c r="GH24" s="156"/>
      <c r="GI24" s="156"/>
      <c r="GJ24" s="156"/>
      <c r="GK24" s="156"/>
      <c r="GL24" s="156"/>
      <c r="GM24" s="156"/>
      <c r="GN24" s="157"/>
      <c r="GO24" s="155">
        <v>0</v>
      </c>
      <c r="GP24" s="156"/>
      <c r="GQ24" s="156"/>
      <c r="GR24" s="156"/>
      <c r="GS24" s="157"/>
      <c r="GT24" s="155">
        <v>0</v>
      </c>
      <c r="GU24" s="156"/>
      <c r="GV24" s="156"/>
      <c r="GW24" s="156"/>
      <c r="GX24" s="156"/>
      <c r="GY24" s="156"/>
      <c r="GZ24" s="157"/>
      <c r="HA24" s="155">
        <v>0</v>
      </c>
      <c r="HB24" s="156"/>
      <c r="HC24" s="156"/>
      <c r="HD24" s="156"/>
      <c r="HE24" s="156"/>
      <c r="HF24" s="156"/>
      <c r="HG24" s="157"/>
      <c r="HH24" s="155">
        <v>0</v>
      </c>
      <c r="HI24" s="156"/>
      <c r="HJ24" s="156"/>
      <c r="HK24" s="156"/>
      <c r="HL24" s="157"/>
      <c r="HM24" s="155">
        <v>0</v>
      </c>
      <c r="HN24" s="156"/>
      <c r="HO24" s="156"/>
      <c r="HP24" s="156"/>
      <c r="HQ24" s="157"/>
      <c r="HR24" s="155">
        <v>0</v>
      </c>
      <c r="HS24" s="156"/>
      <c r="HT24" s="156"/>
      <c r="HU24" s="156"/>
      <c r="HV24" s="156"/>
      <c r="HW24" s="157"/>
      <c r="HX24" s="155">
        <v>0</v>
      </c>
      <c r="HY24" s="156"/>
      <c r="HZ24" s="156"/>
      <c r="IA24" s="156"/>
      <c r="IB24" s="156"/>
      <c r="IC24" s="156"/>
      <c r="ID24" s="156"/>
      <c r="IE24" s="158"/>
    </row>
    <row r="25" spans="1:239" ht="42" customHeight="1">
      <c r="A25" s="110" t="s">
        <v>231</v>
      </c>
      <c r="B25" s="111"/>
      <c r="C25" s="111"/>
      <c r="D25" s="111"/>
      <c r="E25" s="112"/>
      <c r="F25" s="171" t="str">
        <f>'7.1'!F26:AI26</f>
        <v>Приобретение серверов для замены вышедшего из строя оборудования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80">
        <f>'7.1'!AU26</f>
        <v>2.232</v>
      </c>
      <c r="AD25" s="181"/>
      <c r="AE25" s="181"/>
      <c r="AF25" s="181"/>
      <c r="AG25" s="181"/>
      <c r="AH25" s="181"/>
      <c r="AI25" s="182"/>
      <c r="AJ25" s="155">
        <v>0</v>
      </c>
      <c r="AK25" s="156"/>
      <c r="AL25" s="156"/>
      <c r="AM25" s="156"/>
      <c r="AN25" s="157"/>
      <c r="AO25" s="155">
        <v>0</v>
      </c>
      <c r="AP25" s="156"/>
      <c r="AQ25" s="156"/>
      <c r="AR25" s="156"/>
      <c r="AS25" s="157"/>
      <c r="AT25" s="180">
        <f t="shared" si="7"/>
        <v>2.232</v>
      </c>
      <c r="AU25" s="181"/>
      <c r="AV25" s="181"/>
      <c r="AW25" s="181"/>
      <c r="AX25" s="181"/>
      <c r="AY25" s="181"/>
      <c r="AZ25" s="182"/>
      <c r="BA25" s="155">
        <v>0</v>
      </c>
      <c r="BB25" s="156"/>
      <c r="BC25" s="156"/>
      <c r="BD25" s="156"/>
      <c r="BE25" s="156"/>
      <c r="BF25" s="157"/>
      <c r="BG25" s="180">
        <f t="shared" si="0"/>
        <v>0</v>
      </c>
      <c r="BH25" s="181"/>
      <c r="BI25" s="181"/>
      <c r="BJ25" s="181"/>
      <c r="BK25" s="181"/>
      <c r="BL25" s="181"/>
      <c r="BM25" s="182"/>
      <c r="BN25" s="155">
        <v>0</v>
      </c>
      <c r="BO25" s="156"/>
      <c r="BP25" s="156"/>
      <c r="BQ25" s="156"/>
      <c r="BR25" s="157"/>
      <c r="BS25" s="155">
        <v>0</v>
      </c>
      <c r="BT25" s="156"/>
      <c r="BU25" s="156"/>
      <c r="BV25" s="156"/>
      <c r="BW25" s="157"/>
      <c r="BX25" s="180">
        <f>'7.1'!BC26</f>
        <v>0</v>
      </c>
      <c r="BY25" s="181"/>
      <c r="BZ25" s="181"/>
      <c r="CA25" s="181"/>
      <c r="CB25" s="181"/>
      <c r="CC25" s="181"/>
      <c r="CD25" s="182"/>
      <c r="CE25" s="155">
        <v>0</v>
      </c>
      <c r="CF25" s="156"/>
      <c r="CG25" s="156"/>
      <c r="CH25" s="156"/>
      <c r="CI25" s="156"/>
      <c r="CJ25" s="157"/>
      <c r="CK25" s="180">
        <f t="shared" si="1"/>
        <v>-2.232</v>
      </c>
      <c r="CL25" s="181"/>
      <c r="CM25" s="181"/>
      <c r="CN25" s="181"/>
      <c r="CO25" s="181"/>
      <c r="CP25" s="181"/>
      <c r="CQ25" s="182"/>
      <c r="CR25" s="183">
        <v>0</v>
      </c>
      <c r="CS25" s="175"/>
      <c r="CT25" s="175"/>
      <c r="CU25" s="175"/>
      <c r="CV25" s="176"/>
      <c r="CW25" s="183">
        <v>0</v>
      </c>
      <c r="CX25" s="175"/>
      <c r="CY25" s="175"/>
      <c r="CZ25" s="175"/>
      <c r="DA25" s="176"/>
      <c r="DB25" s="183">
        <v>0</v>
      </c>
      <c r="DC25" s="175"/>
      <c r="DD25" s="175"/>
      <c r="DE25" s="175"/>
      <c r="DF25" s="175"/>
      <c r="DG25" s="175"/>
      <c r="DH25" s="176"/>
      <c r="DI25" s="183">
        <v>0</v>
      </c>
      <c r="DJ25" s="175"/>
      <c r="DK25" s="175"/>
      <c r="DL25" s="175"/>
      <c r="DM25" s="175"/>
      <c r="DN25" s="176"/>
      <c r="DO25" s="174">
        <f t="shared" si="2"/>
        <v>0</v>
      </c>
      <c r="DP25" s="175"/>
      <c r="DQ25" s="175"/>
      <c r="DR25" s="175"/>
      <c r="DS25" s="175"/>
      <c r="DT25" s="175"/>
      <c r="DU25" s="176"/>
      <c r="DV25" s="174">
        <f t="shared" si="3"/>
        <v>0</v>
      </c>
      <c r="DW25" s="175"/>
      <c r="DX25" s="175"/>
      <c r="DY25" s="175"/>
      <c r="DZ25" s="176"/>
      <c r="EA25" s="174">
        <f t="shared" si="4"/>
        <v>0</v>
      </c>
      <c r="EB25" s="175"/>
      <c r="EC25" s="175"/>
      <c r="ED25" s="175"/>
      <c r="EE25" s="176"/>
      <c r="EF25" s="174">
        <f t="shared" si="6"/>
        <v>0</v>
      </c>
      <c r="EG25" s="175"/>
      <c r="EH25" s="175"/>
      <c r="EI25" s="175"/>
      <c r="EJ25" s="175"/>
      <c r="EK25" s="175"/>
      <c r="EL25" s="176"/>
      <c r="EM25" s="179">
        <f t="shared" si="5"/>
        <v>0</v>
      </c>
      <c r="EN25" s="160"/>
      <c r="EO25" s="160"/>
      <c r="EP25" s="160"/>
      <c r="EQ25" s="160"/>
      <c r="ER25" s="161"/>
      <c r="ES25" s="159" t="s">
        <v>300</v>
      </c>
      <c r="ET25" s="160"/>
      <c r="EU25" s="160"/>
      <c r="EV25" s="160"/>
      <c r="EW25" s="160"/>
      <c r="EX25" s="160"/>
      <c r="EY25" s="161"/>
      <c r="EZ25" s="159" t="s">
        <v>300</v>
      </c>
      <c r="FA25" s="160"/>
      <c r="FB25" s="160"/>
      <c r="FC25" s="160"/>
      <c r="FD25" s="160"/>
      <c r="FE25" s="160"/>
      <c r="FF25" s="161"/>
      <c r="FG25" s="155">
        <v>0</v>
      </c>
      <c r="FH25" s="156"/>
      <c r="FI25" s="156"/>
      <c r="FJ25" s="156"/>
      <c r="FK25" s="157"/>
      <c r="FL25" s="155">
        <v>0</v>
      </c>
      <c r="FM25" s="156"/>
      <c r="FN25" s="156"/>
      <c r="FO25" s="156"/>
      <c r="FP25" s="156"/>
      <c r="FQ25" s="156"/>
      <c r="FR25" s="157"/>
      <c r="FS25" s="155">
        <v>0</v>
      </c>
      <c r="FT25" s="156"/>
      <c r="FU25" s="156"/>
      <c r="FV25" s="156"/>
      <c r="FW25" s="156"/>
      <c r="FX25" s="156"/>
      <c r="FY25" s="157"/>
      <c r="FZ25" s="155">
        <v>0</v>
      </c>
      <c r="GA25" s="156"/>
      <c r="GB25" s="156"/>
      <c r="GC25" s="156"/>
      <c r="GD25" s="156"/>
      <c r="GE25" s="156"/>
      <c r="GF25" s="157"/>
      <c r="GG25" s="155">
        <v>0</v>
      </c>
      <c r="GH25" s="156"/>
      <c r="GI25" s="156"/>
      <c r="GJ25" s="156"/>
      <c r="GK25" s="156"/>
      <c r="GL25" s="156"/>
      <c r="GM25" s="156"/>
      <c r="GN25" s="157"/>
      <c r="GO25" s="155">
        <v>0</v>
      </c>
      <c r="GP25" s="156"/>
      <c r="GQ25" s="156"/>
      <c r="GR25" s="156"/>
      <c r="GS25" s="157"/>
      <c r="GT25" s="155">
        <v>0</v>
      </c>
      <c r="GU25" s="156"/>
      <c r="GV25" s="156"/>
      <c r="GW25" s="156"/>
      <c r="GX25" s="156"/>
      <c r="GY25" s="156"/>
      <c r="GZ25" s="157"/>
      <c r="HA25" s="155">
        <v>0</v>
      </c>
      <c r="HB25" s="156"/>
      <c r="HC25" s="156"/>
      <c r="HD25" s="156"/>
      <c r="HE25" s="156"/>
      <c r="HF25" s="156"/>
      <c r="HG25" s="157"/>
      <c r="HH25" s="155">
        <v>0</v>
      </c>
      <c r="HI25" s="156"/>
      <c r="HJ25" s="156"/>
      <c r="HK25" s="156"/>
      <c r="HL25" s="157"/>
      <c r="HM25" s="155">
        <v>0</v>
      </c>
      <c r="HN25" s="156"/>
      <c r="HO25" s="156"/>
      <c r="HP25" s="156"/>
      <c r="HQ25" s="157"/>
      <c r="HR25" s="155">
        <v>0</v>
      </c>
      <c r="HS25" s="156"/>
      <c r="HT25" s="156"/>
      <c r="HU25" s="156"/>
      <c r="HV25" s="156"/>
      <c r="HW25" s="157"/>
      <c r="HX25" s="155">
        <v>0</v>
      </c>
      <c r="HY25" s="156"/>
      <c r="HZ25" s="156"/>
      <c r="IA25" s="156"/>
      <c r="IB25" s="156"/>
      <c r="IC25" s="156"/>
      <c r="ID25" s="156"/>
      <c r="IE25" s="158"/>
    </row>
    <row r="26" spans="1:239" ht="21" customHeight="1">
      <c r="A26" s="110" t="s">
        <v>232</v>
      </c>
      <c r="B26" s="111"/>
      <c r="C26" s="111"/>
      <c r="D26" s="111"/>
      <c r="E26" s="112"/>
      <c r="F26" s="171" t="str">
        <f>'7.1'!F27:AI27</f>
        <v>Соблюдение требований работы на оптовом рынке электроэнергии и мощности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80">
        <f>'7.1'!AU27</f>
        <v>13.9</v>
      </c>
      <c r="AD26" s="181"/>
      <c r="AE26" s="181"/>
      <c r="AF26" s="181"/>
      <c r="AG26" s="181"/>
      <c r="AH26" s="181"/>
      <c r="AI26" s="182"/>
      <c r="AJ26" s="180">
        <v>0</v>
      </c>
      <c r="AK26" s="181"/>
      <c r="AL26" s="181"/>
      <c r="AM26" s="181"/>
      <c r="AN26" s="182"/>
      <c r="AO26" s="180">
        <v>0</v>
      </c>
      <c r="AP26" s="181"/>
      <c r="AQ26" s="181"/>
      <c r="AR26" s="181"/>
      <c r="AS26" s="182"/>
      <c r="AT26" s="180">
        <f t="shared" si="7"/>
        <v>13.9</v>
      </c>
      <c r="AU26" s="181"/>
      <c r="AV26" s="181"/>
      <c r="AW26" s="181"/>
      <c r="AX26" s="181"/>
      <c r="AY26" s="181"/>
      <c r="AZ26" s="182"/>
      <c r="BA26" s="180">
        <v>0</v>
      </c>
      <c r="BB26" s="181"/>
      <c r="BC26" s="181"/>
      <c r="BD26" s="181"/>
      <c r="BE26" s="181"/>
      <c r="BF26" s="182"/>
      <c r="BG26" s="184">
        <f t="shared" si="0"/>
        <v>0</v>
      </c>
      <c r="BH26" s="185"/>
      <c r="BI26" s="185"/>
      <c r="BJ26" s="185"/>
      <c r="BK26" s="185"/>
      <c r="BL26" s="185"/>
      <c r="BM26" s="186"/>
      <c r="BN26" s="180">
        <v>0</v>
      </c>
      <c r="BO26" s="181"/>
      <c r="BP26" s="181"/>
      <c r="BQ26" s="181"/>
      <c r="BR26" s="182"/>
      <c r="BS26" s="180">
        <v>0</v>
      </c>
      <c r="BT26" s="181"/>
      <c r="BU26" s="181"/>
      <c r="BV26" s="181"/>
      <c r="BW26" s="182"/>
      <c r="BX26" s="180">
        <f>'7.1'!BC27</f>
        <v>0</v>
      </c>
      <c r="BY26" s="181"/>
      <c r="BZ26" s="181"/>
      <c r="CA26" s="181"/>
      <c r="CB26" s="181"/>
      <c r="CC26" s="181"/>
      <c r="CD26" s="182"/>
      <c r="CE26" s="180">
        <v>0</v>
      </c>
      <c r="CF26" s="181"/>
      <c r="CG26" s="181"/>
      <c r="CH26" s="181"/>
      <c r="CI26" s="181"/>
      <c r="CJ26" s="182"/>
      <c r="CK26" s="180">
        <f t="shared" si="1"/>
        <v>-13.9</v>
      </c>
      <c r="CL26" s="181"/>
      <c r="CM26" s="181"/>
      <c r="CN26" s="181"/>
      <c r="CO26" s="181"/>
      <c r="CP26" s="181"/>
      <c r="CQ26" s="182"/>
      <c r="CR26" s="183">
        <f>BN26-AJ26</f>
        <v>0</v>
      </c>
      <c r="CS26" s="175"/>
      <c r="CT26" s="175"/>
      <c r="CU26" s="175"/>
      <c r="CV26" s="176"/>
      <c r="CW26" s="183">
        <f>BS26-AO26</f>
        <v>0</v>
      </c>
      <c r="CX26" s="175"/>
      <c r="CY26" s="175"/>
      <c r="CZ26" s="175"/>
      <c r="DA26" s="176"/>
      <c r="DB26" s="183">
        <f>BX26-AT26</f>
        <v>-13.9</v>
      </c>
      <c r="DC26" s="175"/>
      <c r="DD26" s="175"/>
      <c r="DE26" s="175"/>
      <c r="DF26" s="175"/>
      <c r="DG26" s="175"/>
      <c r="DH26" s="176"/>
      <c r="DI26" s="183">
        <f>CE26-BA26</f>
        <v>0</v>
      </c>
      <c r="DJ26" s="175"/>
      <c r="DK26" s="175"/>
      <c r="DL26" s="175"/>
      <c r="DM26" s="175"/>
      <c r="DN26" s="176"/>
      <c r="DO26" s="196">
        <f t="shared" si="2"/>
        <v>0</v>
      </c>
      <c r="DP26" s="197"/>
      <c r="DQ26" s="197"/>
      <c r="DR26" s="197"/>
      <c r="DS26" s="197"/>
      <c r="DT26" s="197"/>
      <c r="DU26" s="198"/>
      <c r="DV26" s="174">
        <f t="shared" si="3"/>
        <v>0</v>
      </c>
      <c r="DW26" s="175"/>
      <c r="DX26" s="175"/>
      <c r="DY26" s="175"/>
      <c r="DZ26" s="176"/>
      <c r="EA26" s="174">
        <f t="shared" si="4"/>
        <v>0</v>
      </c>
      <c r="EB26" s="175"/>
      <c r="EC26" s="175"/>
      <c r="ED26" s="175"/>
      <c r="EE26" s="176"/>
      <c r="EF26" s="196">
        <f t="shared" si="6"/>
        <v>0</v>
      </c>
      <c r="EG26" s="197"/>
      <c r="EH26" s="197"/>
      <c r="EI26" s="197"/>
      <c r="EJ26" s="197"/>
      <c r="EK26" s="197"/>
      <c r="EL26" s="198"/>
      <c r="EM26" s="179">
        <f t="shared" si="5"/>
        <v>0</v>
      </c>
      <c r="EN26" s="160"/>
      <c r="EO26" s="160"/>
      <c r="EP26" s="160"/>
      <c r="EQ26" s="160"/>
      <c r="ER26" s="161"/>
      <c r="ES26" s="159" t="s">
        <v>300</v>
      </c>
      <c r="ET26" s="160"/>
      <c r="EU26" s="160"/>
      <c r="EV26" s="160"/>
      <c r="EW26" s="160"/>
      <c r="EX26" s="160"/>
      <c r="EY26" s="161"/>
      <c r="EZ26" s="159" t="s">
        <v>300</v>
      </c>
      <c r="FA26" s="160"/>
      <c r="FB26" s="160"/>
      <c r="FC26" s="160"/>
      <c r="FD26" s="160"/>
      <c r="FE26" s="160"/>
      <c r="FF26" s="161"/>
      <c r="FG26" s="155">
        <v>0</v>
      </c>
      <c r="FH26" s="156"/>
      <c r="FI26" s="156"/>
      <c r="FJ26" s="156"/>
      <c r="FK26" s="157"/>
      <c r="FL26" s="155">
        <v>0</v>
      </c>
      <c r="FM26" s="156"/>
      <c r="FN26" s="156"/>
      <c r="FO26" s="156"/>
      <c r="FP26" s="156"/>
      <c r="FQ26" s="156"/>
      <c r="FR26" s="157"/>
      <c r="FS26" s="155">
        <v>0</v>
      </c>
      <c r="FT26" s="156"/>
      <c r="FU26" s="156"/>
      <c r="FV26" s="156"/>
      <c r="FW26" s="156"/>
      <c r="FX26" s="156"/>
      <c r="FY26" s="157"/>
      <c r="FZ26" s="155">
        <v>0</v>
      </c>
      <c r="GA26" s="156"/>
      <c r="GB26" s="156"/>
      <c r="GC26" s="156"/>
      <c r="GD26" s="156"/>
      <c r="GE26" s="156"/>
      <c r="GF26" s="157"/>
      <c r="GG26" s="155">
        <v>0</v>
      </c>
      <c r="GH26" s="156"/>
      <c r="GI26" s="156"/>
      <c r="GJ26" s="156"/>
      <c r="GK26" s="156"/>
      <c r="GL26" s="156"/>
      <c r="GM26" s="156"/>
      <c r="GN26" s="157"/>
      <c r="GO26" s="155">
        <v>0</v>
      </c>
      <c r="GP26" s="156"/>
      <c r="GQ26" s="156"/>
      <c r="GR26" s="156"/>
      <c r="GS26" s="157"/>
      <c r="GT26" s="155">
        <v>0</v>
      </c>
      <c r="GU26" s="156"/>
      <c r="GV26" s="156"/>
      <c r="GW26" s="156"/>
      <c r="GX26" s="156"/>
      <c r="GY26" s="156"/>
      <c r="GZ26" s="157"/>
      <c r="HA26" s="155">
        <v>0</v>
      </c>
      <c r="HB26" s="156"/>
      <c r="HC26" s="156"/>
      <c r="HD26" s="156"/>
      <c r="HE26" s="156"/>
      <c r="HF26" s="156"/>
      <c r="HG26" s="157"/>
      <c r="HH26" s="155">
        <v>0</v>
      </c>
      <c r="HI26" s="156"/>
      <c r="HJ26" s="156"/>
      <c r="HK26" s="156"/>
      <c r="HL26" s="157"/>
      <c r="HM26" s="155">
        <v>0</v>
      </c>
      <c r="HN26" s="156"/>
      <c r="HO26" s="156"/>
      <c r="HP26" s="156"/>
      <c r="HQ26" s="157"/>
      <c r="HR26" s="155">
        <v>0</v>
      </c>
      <c r="HS26" s="156"/>
      <c r="HT26" s="156"/>
      <c r="HU26" s="156"/>
      <c r="HV26" s="156"/>
      <c r="HW26" s="157"/>
      <c r="HX26" s="155">
        <v>0</v>
      </c>
      <c r="HY26" s="156"/>
      <c r="HZ26" s="156"/>
      <c r="IA26" s="156"/>
      <c r="IB26" s="156"/>
      <c r="IC26" s="156"/>
      <c r="ID26" s="156"/>
      <c r="IE26" s="158"/>
    </row>
    <row r="27" spans="1:239" ht="10.5" customHeight="1">
      <c r="A27" s="72" t="s">
        <v>52</v>
      </c>
      <c r="B27" s="73"/>
      <c r="C27" s="73"/>
      <c r="D27" s="73"/>
      <c r="E27" s="74"/>
      <c r="F27" s="165" t="str">
        <f>'7.1'!F28:AI28</f>
        <v>Установка устройств регулирования напряжения и компенсации реактивной мощности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7"/>
      <c r="AC27" s="155">
        <v>0</v>
      </c>
      <c r="AD27" s="156"/>
      <c r="AE27" s="156"/>
      <c r="AF27" s="156"/>
      <c r="AG27" s="156"/>
      <c r="AH27" s="156"/>
      <c r="AI27" s="157"/>
      <c r="AJ27" s="180">
        <v>0</v>
      </c>
      <c r="AK27" s="181"/>
      <c r="AL27" s="181"/>
      <c r="AM27" s="181"/>
      <c r="AN27" s="182"/>
      <c r="AO27" s="180">
        <v>0</v>
      </c>
      <c r="AP27" s="181"/>
      <c r="AQ27" s="181"/>
      <c r="AR27" s="181"/>
      <c r="AS27" s="182"/>
      <c r="AT27" s="180">
        <v>0</v>
      </c>
      <c r="AU27" s="181"/>
      <c r="AV27" s="181"/>
      <c r="AW27" s="181"/>
      <c r="AX27" s="181"/>
      <c r="AY27" s="181"/>
      <c r="AZ27" s="182"/>
      <c r="BA27" s="180">
        <v>0</v>
      </c>
      <c r="BB27" s="181"/>
      <c r="BC27" s="181"/>
      <c r="BD27" s="181"/>
      <c r="BE27" s="181"/>
      <c r="BF27" s="182"/>
      <c r="BG27" s="155">
        <f t="shared" si="0"/>
        <v>0</v>
      </c>
      <c r="BH27" s="156"/>
      <c r="BI27" s="156"/>
      <c r="BJ27" s="156"/>
      <c r="BK27" s="156"/>
      <c r="BL27" s="156"/>
      <c r="BM27" s="157"/>
      <c r="BN27" s="155">
        <v>0</v>
      </c>
      <c r="BO27" s="156"/>
      <c r="BP27" s="156"/>
      <c r="BQ27" s="156"/>
      <c r="BR27" s="157"/>
      <c r="BS27" s="155">
        <v>0</v>
      </c>
      <c r="BT27" s="156"/>
      <c r="BU27" s="156"/>
      <c r="BV27" s="156"/>
      <c r="BW27" s="157"/>
      <c r="BX27" s="155">
        <v>0</v>
      </c>
      <c r="BY27" s="156"/>
      <c r="BZ27" s="156"/>
      <c r="CA27" s="156"/>
      <c r="CB27" s="156"/>
      <c r="CC27" s="156"/>
      <c r="CD27" s="157"/>
      <c r="CE27" s="155">
        <v>0</v>
      </c>
      <c r="CF27" s="156"/>
      <c r="CG27" s="156"/>
      <c r="CH27" s="156"/>
      <c r="CI27" s="156"/>
      <c r="CJ27" s="157"/>
      <c r="CK27" s="180">
        <f t="shared" si="1"/>
        <v>0</v>
      </c>
      <c r="CL27" s="181"/>
      <c r="CM27" s="181"/>
      <c r="CN27" s="181"/>
      <c r="CO27" s="181"/>
      <c r="CP27" s="181"/>
      <c r="CQ27" s="182"/>
      <c r="CR27" s="188">
        <v>0</v>
      </c>
      <c r="CS27" s="160"/>
      <c r="CT27" s="160"/>
      <c r="CU27" s="160"/>
      <c r="CV27" s="161"/>
      <c r="CW27" s="188">
        <v>0</v>
      </c>
      <c r="CX27" s="160"/>
      <c r="CY27" s="160"/>
      <c r="CZ27" s="160"/>
      <c r="DA27" s="161"/>
      <c r="DB27" s="188">
        <v>0</v>
      </c>
      <c r="DC27" s="160"/>
      <c r="DD27" s="160"/>
      <c r="DE27" s="160"/>
      <c r="DF27" s="160"/>
      <c r="DG27" s="160"/>
      <c r="DH27" s="161"/>
      <c r="DI27" s="188">
        <v>0</v>
      </c>
      <c r="DJ27" s="160"/>
      <c r="DK27" s="160"/>
      <c r="DL27" s="160"/>
      <c r="DM27" s="160"/>
      <c r="DN27" s="161"/>
      <c r="DO27" s="179">
        <f t="shared" si="2"/>
        <v>0</v>
      </c>
      <c r="DP27" s="160"/>
      <c r="DQ27" s="160"/>
      <c r="DR27" s="160"/>
      <c r="DS27" s="160"/>
      <c r="DT27" s="160"/>
      <c r="DU27" s="161"/>
      <c r="DV27" s="179">
        <f t="shared" si="3"/>
        <v>0</v>
      </c>
      <c r="DW27" s="160"/>
      <c r="DX27" s="160"/>
      <c r="DY27" s="160"/>
      <c r="DZ27" s="161"/>
      <c r="EA27" s="179">
        <f t="shared" si="4"/>
        <v>0</v>
      </c>
      <c r="EB27" s="160"/>
      <c r="EC27" s="160"/>
      <c r="ED27" s="160"/>
      <c r="EE27" s="161"/>
      <c r="EF27" s="179">
        <f t="shared" si="6"/>
        <v>0</v>
      </c>
      <c r="EG27" s="160"/>
      <c r="EH27" s="160"/>
      <c r="EI27" s="160"/>
      <c r="EJ27" s="160"/>
      <c r="EK27" s="160"/>
      <c r="EL27" s="161"/>
      <c r="EM27" s="179">
        <f t="shared" si="5"/>
        <v>0</v>
      </c>
      <c r="EN27" s="160"/>
      <c r="EO27" s="160"/>
      <c r="EP27" s="160"/>
      <c r="EQ27" s="160"/>
      <c r="ER27" s="161"/>
      <c r="ES27" s="159" t="s">
        <v>300</v>
      </c>
      <c r="ET27" s="160"/>
      <c r="EU27" s="160"/>
      <c r="EV27" s="160"/>
      <c r="EW27" s="160"/>
      <c r="EX27" s="160"/>
      <c r="EY27" s="161"/>
      <c r="EZ27" s="159" t="s">
        <v>300</v>
      </c>
      <c r="FA27" s="160"/>
      <c r="FB27" s="160"/>
      <c r="FC27" s="160"/>
      <c r="FD27" s="160"/>
      <c r="FE27" s="160"/>
      <c r="FF27" s="161"/>
      <c r="FG27" s="155">
        <v>0</v>
      </c>
      <c r="FH27" s="156"/>
      <c r="FI27" s="156"/>
      <c r="FJ27" s="156"/>
      <c r="FK27" s="157"/>
      <c r="FL27" s="155">
        <v>0</v>
      </c>
      <c r="FM27" s="156"/>
      <c r="FN27" s="156"/>
      <c r="FO27" s="156"/>
      <c r="FP27" s="156"/>
      <c r="FQ27" s="156"/>
      <c r="FR27" s="157"/>
      <c r="FS27" s="155">
        <v>0</v>
      </c>
      <c r="FT27" s="156"/>
      <c r="FU27" s="156"/>
      <c r="FV27" s="156"/>
      <c r="FW27" s="156"/>
      <c r="FX27" s="156"/>
      <c r="FY27" s="157"/>
      <c r="FZ27" s="155">
        <v>0</v>
      </c>
      <c r="GA27" s="156"/>
      <c r="GB27" s="156"/>
      <c r="GC27" s="156"/>
      <c r="GD27" s="156"/>
      <c r="GE27" s="156"/>
      <c r="GF27" s="157"/>
      <c r="GG27" s="155">
        <v>0</v>
      </c>
      <c r="GH27" s="156"/>
      <c r="GI27" s="156"/>
      <c r="GJ27" s="156"/>
      <c r="GK27" s="156"/>
      <c r="GL27" s="156"/>
      <c r="GM27" s="156"/>
      <c r="GN27" s="157"/>
      <c r="GO27" s="155">
        <v>0</v>
      </c>
      <c r="GP27" s="156"/>
      <c r="GQ27" s="156"/>
      <c r="GR27" s="156"/>
      <c r="GS27" s="157"/>
      <c r="GT27" s="155">
        <v>0</v>
      </c>
      <c r="GU27" s="156"/>
      <c r="GV27" s="156"/>
      <c r="GW27" s="156"/>
      <c r="GX27" s="156"/>
      <c r="GY27" s="156"/>
      <c r="GZ27" s="157"/>
      <c r="HA27" s="155">
        <v>0</v>
      </c>
      <c r="HB27" s="156"/>
      <c r="HC27" s="156"/>
      <c r="HD27" s="156"/>
      <c r="HE27" s="156"/>
      <c r="HF27" s="156"/>
      <c r="HG27" s="157"/>
      <c r="HH27" s="155">
        <v>0</v>
      </c>
      <c r="HI27" s="156"/>
      <c r="HJ27" s="156"/>
      <c r="HK27" s="156"/>
      <c r="HL27" s="157"/>
      <c r="HM27" s="155">
        <v>0</v>
      </c>
      <c r="HN27" s="156"/>
      <c r="HO27" s="156"/>
      <c r="HP27" s="156"/>
      <c r="HQ27" s="157"/>
      <c r="HR27" s="155">
        <v>0</v>
      </c>
      <c r="HS27" s="156"/>
      <c r="HT27" s="156"/>
      <c r="HU27" s="156"/>
      <c r="HV27" s="156"/>
      <c r="HW27" s="157"/>
      <c r="HX27" s="155">
        <v>0</v>
      </c>
      <c r="HY27" s="156"/>
      <c r="HZ27" s="156"/>
      <c r="IA27" s="156"/>
      <c r="IB27" s="156"/>
      <c r="IC27" s="156"/>
      <c r="ID27" s="156"/>
      <c r="IE27" s="158"/>
    </row>
    <row r="28" spans="1:239" ht="10.5" customHeight="1">
      <c r="A28" s="72" t="s">
        <v>28</v>
      </c>
      <c r="B28" s="73"/>
      <c r="C28" s="73"/>
      <c r="D28" s="73"/>
      <c r="E28" s="74"/>
      <c r="F28" s="165" t="str">
        <f>'7.1'!F29:AI29</f>
        <v>Новое строительство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7"/>
      <c r="AC28" s="155">
        <f>AC29+AC30</f>
        <v>11.79</v>
      </c>
      <c r="AD28" s="156"/>
      <c r="AE28" s="156"/>
      <c r="AF28" s="156"/>
      <c r="AG28" s="156"/>
      <c r="AH28" s="156"/>
      <c r="AI28" s="157"/>
      <c r="AJ28" s="155">
        <f>AJ29+AJ30</f>
        <v>0.4055</v>
      </c>
      <c r="AK28" s="156"/>
      <c r="AL28" s="156"/>
      <c r="AM28" s="156"/>
      <c r="AN28" s="157"/>
      <c r="AO28" s="155">
        <f>AO29+AO30</f>
        <v>11.3845</v>
      </c>
      <c r="AP28" s="156"/>
      <c r="AQ28" s="156"/>
      <c r="AR28" s="156"/>
      <c r="AS28" s="157"/>
      <c r="AT28" s="155">
        <f>AT29+AT30</f>
        <v>0</v>
      </c>
      <c r="AU28" s="156"/>
      <c r="AV28" s="156"/>
      <c r="AW28" s="156"/>
      <c r="AX28" s="156"/>
      <c r="AY28" s="156"/>
      <c r="AZ28" s="157"/>
      <c r="BA28" s="155">
        <f>BA29+BA30</f>
        <v>0</v>
      </c>
      <c r="BB28" s="156"/>
      <c r="BC28" s="156"/>
      <c r="BD28" s="156"/>
      <c r="BE28" s="156"/>
      <c r="BF28" s="157"/>
      <c r="BG28" s="191">
        <f t="shared" si="0"/>
        <v>0.2895</v>
      </c>
      <c r="BH28" s="192"/>
      <c r="BI28" s="192"/>
      <c r="BJ28" s="192"/>
      <c r="BK28" s="192"/>
      <c r="BL28" s="192"/>
      <c r="BM28" s="193"/>
      <c r="BN28" s="155">
        <f>BN29+BN30</f>
        <v>0.2895</v>
      </c>
      <c r="BO28" s="156"/>
      <c r="BP28" s="156"/>
      <c r="BQ28" s="156"/>
      <c r="BR28" s="157"/>
      <c r="BS28" s="155">
        <f>BS29+BS30</f>
        <v>0</v>
      </c>
      <c r="BT28" s="156"/>
      <c r="BU28" s="156"/>
      <c r="BV28" s="156"/>
      <c r="BW28" s="157"/>
      <c r="BX28" s="155">
        <f>BX29+BX30</f>
        <v>0</v>
      </c>
      <c r="BY28" s="156"/>
      <c r="BZ28" s="156"/>
      <c r="CA28" s="156"/>
      <c r="CB28" s="156"/>
      <c r="CC28" s="156"/>
      <c r="CD28" s="157"/>
      <c r="CE28" s="155">
        <f>CE29+CE30</f>
        <v>0</v>
      </c>
      <c r="CF28" s="156"/>
      <c r="CG28" s="156"/>
      <c r="CH28" s="156"/>
      <c r="CI28" s="156"/>
      <c r="CJ28" s="157"/>
      <c r="CK28" s="155">
        <f t="shared" si="1"/>
        <v>-11.500499999999999</v>
      </c>
      <c r="CL28" s="156"/>
      <c r="CM28" s="156"/>
      <c r="CN28" s="156"/>
      <c r="CO28" s="156"/>
      <c r="CP28" s="156"/>
      <c r="CQ28" s="157"/>
      <c r="CR28" s="188">
        <f>BN28-AJ28</f>
        <v>-0.11600000000000005</v>
      </c>
      <c r="CS28" s="160"/>
      <c r="CT28" s="160"/>
      <c r="CU28" s="160"/>
      <c r="CV28" s="161"/>
      <c r="CW28" s="188">
        <f>BS28-AO28</f>
        <v>-11.3845</v>
      </c>
      <c r="CX28" s="160"/>
      <c r="CY28" s="160"/>
      <c r="CZ28" s="160"/>
      <c r="DA28" s="161"/>
      <c r="DB28" s="188">
        <f>BX28-AT28</f>
        <v>0</v>
      </c>
      <c r="DC28" s="160"/>
      <c r="DD28" s="160"/>
      <c r="DE28" s="160"/>
      <c r="DF28" s="160"/>
      <c r="DG28" s="160"/>
      <c r="DH28" s="161"/>
      <c r="DI28" s="188">
        <f>CE28-BA28</f>
        <v>0</v>
      </c>
      <c r="DJ28" s="160"/>
      <c r="DK28" s="160"/>
      <c r="DL28" s="160"/>
      <c r="DM28" s="160"/>
      <c r="DN28" s="161"/>
      <c r="DO28" s="179">
        <f>DO30</f>
        <v>0</v>
      </c>
      <c r="DP28" s="194"/>
      <c r="DQ28" s="194"/>
      <c r="DR28" s="194"/>
      <c r="DS28" s="194"/>
      <c r="DT28" s="194"/>
      <c r="DU28" s="195"/>
      <c r="DV28" s="179">
        <f>DV30</f>
        <v>0</v>
      </c>
      <c r="DW28" s="160"/>
      <c r="DX28" s="160"/>
      <c r="DY28" s="160"/>
      <c r="DZ28" s="161"/>
      <c r="EA28" s="179">
        <f t="shared" si="4"/>
        <v>0</v>
      </c>
      <c r="EB28" s="160"/>
      <c r="EC28" s="160"/>
      <c r="ED28" s="160"/>
      <c r="EE28" s="161"/>
      <c r="EF28" s="179">
        <f t="shared" si="6"/>
        <v>0</v>
      </c>
      <c r="EG28" s="160"/>
      <c r="EH28" s="160"/>
      <c r="EI28" s="160"/>
      <c r="EJ28" s="160"/>
      <c r="EK28" s="160"/>
      <c r="EL28" s="161"/>
      <c r="EM28" s="179">
        <f t="shared" si="5"/>
        <v>0</v>
      </c>
      <c r="EN28" s="160"/>
      <c r="EO28" s="160"/>
      <c r="EP28" s="160"/>
      <c r="EQ28" s="160"/>
      <c r="ER28" s="161"/>
      <c r="ES28" s="159" t="s">
        <v>300</v>
      </c>
      <c r="ET28" s="160"/>
      <c r="EU28" s="160"/>
      <c r="EV28" s="160"/>
      <c r="EW28" s="160"/>
      <c r="EX28" s="160"/>
      <c r="EY28" s="161"/>
      <c r="EZ28" s="159" t="s">
        <v>300</v>
      </c>
      <c r="FA28" s="160"/>
      <c r="FB28" s="160"/>
      <c r="FC28" s="160"/>
      <c r="FD28" s="160"/>
      <c r="FE28" s="160"/>
      <c r="FF28" s="161"/>
      <c r="FG28" s="155">
        <v>0</v>
      </c>
      <c r="FH28" s="156"/>
      <c r="FI28" s="156"/>
      <c r="FJ28" s="156"/>
      <c r="FK28" s="157"/>
      <c r="FL28" s="155">
        <v>0</v>
      </c>
      <c r="FM28" s="156"/>
      <c r="FN28" s="156"/>
      <c r="FO28" s="156"/>
      <c r="FP28" s="156"/>
      <c r="FQ28" s="156"/>
      <c r="FR28" s="157"/>
      <c r="FS28" s="155">
        <v>0</v>
      </c>
      <c r="FT28" s="156"/>
      <c r="FU28" s="156"/>
      <c r="FV28" s="156"/>
      <c r="FW28" s="156"/>
      <c r="FX28" s="156"/>
      <c r="FY28" s="157"/>
      <c r="FZ28" s="155">
        <v>0</v>
      </c>
      <c r="GA28" s="156"/>
      <c r="GB28" s="156"/>
      <c r="GC28" s="156"/>
      <c r="GD28" s="156"/>
      <c r="GE28" s="156"/>
      <c r="GF28" s="157"/>
      <c r="GG28" s="155">
        <v>0</v>
      </c>
      <c r="GH28" s="156"/>
      <c r="GI28" s="156"/>
      <c r="GJ28" s="156"/>
      <c r="GK28" s="156"/>
      <c r="GL28" s="156"/>
      <c r="GM28" s="156"/>
      <c r="GN28" s="157"/>
      <c r="GO28" s="155">
        <v>0</v>
      </c>
      <c r="GP28" s="156"/>
      <c r="GQ28" s="156"/>
      <c r="GR28" s="156"/>
      <c r="GS28" s="157"/>
      <c r="GT28" s="155">
        <v>0</v>
      </c>
      <c r="GU28" s="156"/>
      <c r="GV28" s="156"/>
      <c r="GW28" s="156"/>
      <c r="GX28" s="156"/>
      <c r="GY28" s="156"/>
      <c r="GZ28" s="157"/>
      <c r="HA28" s="155">
        <v>0</v>
      </c>
      <c r="HB28" s="156"/>
      <c r="HC28" s="156"/>
      <c r="HD28" s="156"/>
      <c r="HE28" s="156"/>
      <c r="HF28" s="156"/>
      <c r="HG28" s="157"/>
      <c r="HH28" s="155">
        <v>0</v>
      </c>
      <c r="HI28" s="156"/>
      <c r="HJ28" s="156"/>
      <c r="HK28" s="156"/>
      <c r="HL28" s="157"/>
      <c r="HM28" s="155">
        <v>0</v>
      </c>
      <c r="HN28" s="156"/>
      <c r="HO28" s="156"/>
      <c r="HP28" s="156"/>
      <c r="HQ28" s="157"/>
      <c r="HR28" s="155">
        <v>0</v>
      </c>
      <c r="HS28" s="156"/>
      <c r="HT28" s="156"/>
      <c r="HU28" s="156"/>
      <c r="HV28" s="156"/>
      <c r="HW28" s="157"/>
      <c r="HX28" s="155">
        <v>0</v>
      </c>
      <c r="HY28" s="156"/>
      <c r="HZ28" s="156"/>
      <c r="IA28" s="156"/>
      <c r="IB28" s="156"/>
      <c r="IC28" s="156"/>
      <c r="ID28" s="156"/>
      <c r="IE28" s="158"/>
    </row>
    <row r="29" spans="1:239" ht="10.5" customHeight="1">
      <c r="A29" s="72" t="s">
        <v>53</v>
      </c>
      <c r="B29" s="73"/>
      <c r="C29" s="73"/>
      <c r="D29" s="73"/>
      <c r="E29" s="74"/>
      <c r="F29" s="165" t="str">
        <f>'7.1'!F30:AI30</f>
        <v>Энергосбережение и повышение энергетической эффективности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7"/>
      <c r="AC29" s="155"/>
      <c r="AD29" s="156"/>
      <c r="AE29" s="156"/>
      <c r="AF29" s="156"/>
      <c r="AG29" s="156"/>
      <c r="AH29" s="156"/>
      <c r="AI29" s="157"/>
      <c r="AJ29" s="155"/>
      <c r="AK29" s="156"/>
      <c r="AL29" s="156"/>
      <c r="AM29" s="156"/>
      <c r="AN29" s="157"/>
      <c r="AO29" s="155"/>
      <c r="AP29" s="156"/>
      <c r="AQ29" s="156"/>
      <c r="AR29" s="156"/>
      <c r="AS29" s="157"/>
      <c r="AT29" s="155"/>
      <c r="AU29" s="156"/>
      <c r="AV29" s="156"/>
      <c r="AW29" s="156"/>
      <c r="AX29" s="156"/>
      <c r="AY29" s="156"/>
      <c r="AZ29" s="157"/>
      <c r="BA29" s="155"/>
      <c r="BB29" s="156"/>
      <c r="BC29" s="156"/>
      <c r="BD29" s="156"/>
      <c r="BE29" s="156"/>
      <c r="BF29" s="157"/>
      <c r="BG29" s="155">
        <f t="shared" si="0"/>
        <v>0</v>
      </c>
      <c r="BH29" s="156"/>
      <c r="BI29" s="156"/>
      <c r="BJ29" s="156"/>
      <c r="BK29" s="156"/>
      <c r="BL29" s="156"/>
      <c r="BM29" s="157"/>
      <c r="BN29" s="155"/>
      <c r="BO29" s="156"/>
      <c r="BP29" s="156"/>
      <c r="BQ29" s="156"/>
      <c r="BR29" s="157"/>
      <c r="BS29" s="155"/>
      <c r="BT29" s="156"/>
      <c r="BU29" s="156"/>
      <c r="BV29" s="156"/>
      <c r="BW29" s="157"/>
      <c r="BX29" s="155"/>
      <c r="BY29" s="156"/>
      <c r="BZ29" s="156"/>
      <c r="CA29" s="156"/>
      <c r="CB29" s="156"/>
      <c r="CC29" s="156"/>
      <c r="CD29" s="157"/>
      <c r="CE29" s="155"/>
      <c r="CF29" s="156"/>
      <c r="CG29" s="156"/>
      <c r="CH29" s="156"/>
      <c r="CI29" s="156"/>
      <c r="CJ29" s="157"/>
      <c r="CK29" s="155">
        <f t="shared" si="1"/>
        <v>0</v>
      </c>
      <c r="CL29" s="156"/>
      <c r="CM29" s="156"/>
      <c r="CN29" s="156"/>
      <c r="CO29" s="156"/>
      <c r="CP29" s="156"/>
      <c r="CQ29" s="157"/>
      <c r="CR29" s="188"/>
      <c r="CS29" s="160"/>
      <c r="CT29" s="160"/>
      <c r="CU29" s="160"/>
      <c r="CV29" s="161"/>
      <c r="CW29" s="188"/>
      <c r="CX29" s="160"/>
      <c r="CY29" s="160"/>
      <c r="CZ29" s="160"/>
      <c r="DA29" s="161"/>
      <c r="DB29" s="188"/>
      <c r="DC29" s="160"/>
      <c r="DD29" s="160"/>
      <c r="DE29" s="160"/>
      <c r="DF29" s="160"/>
      <c r="DG29" s="160"/>
      <c r="DH29" s="161"/>
      <c r="DI29" s="188"/>
      <c r="DJ29" s="160"/>
      <c r="DK29" s="160"/>
      <c r="DL29" s="160"/>
      <c r="DM29" s="160"/>
      <c r="DN29" s="161"/>
      <c r="DO29" s="179">
        <f t="shared" si="2"/>
        <v>0</v>
      </c>
      <c r="DP29" s="160"/>
      <c r="DQ29" s="160"/>
      <c r="DR29" s="160"/>
      <c r="DS29" s="160"/>
      <c r="DT29" s="160"/>
      <c r="DU29" s="161"/>
      <c r="DV29" s="179">
        <f t="shared" si="3"/>
        <v>0</v>
      </c>
      <c r="DW29" s="160"/>
      <c r="DX29" s="160"/>
      <c r="DY29" s="160"/>
      <c r="DZ29" s="161"/>
      <c r="EA29" s="179">
        <f t="shared" si="4"/>
        <v>0</v>
      </c>
      <c r="EB29" s="160"/>
      <c r="EC29" s="160"/>
      <c r="ED29" s="160"/>
      <c r="EE29" s="161"/>
      <c r="EF29" s="179">
        <f t="shared" si="6"/>
        <v>0</v>
      </c>
      <c r="EG29" s="160"/>
      <c r="EH29" s="160"/>
      <c r="EI29" s="160"/>
      <c r="EJ29" s="160"/>
      <c r="EK29" s="160"/>
      <c r="EL29" s="161"/>
      <c r="EM29" s="179">
        <f t="shared" si="5"/>
        <v>0</v>
      </c>
      <c r="EN29" s="160"/>
      <c r="EO29" s="160"/>
      <c r="EP29" s="160"/>
      <c r="EQ29" s="160"/>
      <c r="ER29" s="161"/>
      <c r="ES29" s="159" t="s">
        <v>300</v>
      </c>
      <c r="ET29" s="160"/>
      <c r="EU29" s="160"/>
      <c r="EV29" s="160"/>
      <c r="EW29" s="160"/>
      <c r="EX29" s="160"/>
      <c r="EY29" s="161"/>
      <c r="EZ29" s="159" t="s">
        <v>300</v>
      </c>
      <c r="FA29" s="160"/>
      <c r="FB29" s="160"/>
      <c r="FC29" s="160"/>
      <c r="FD29" s="160"/>
      <c r="FE29" s="160"/>
      <c r="FF29" s="161"/>
      <c r="FG29" s="155">
        <v>0</v>
      </c>
      <c r="FH29" s="156"/>
      <c r="FI29" s="156"/>
      <c r="FJ29" s="156"/>
      <c r="FK29" s="157"/>
      <c r="FL29" s="155">
        <v>0</v>
      </c>
      <c r="FM29" s="156"/>
      <c r="FN29" s="156"/>
      <c r="FO29" s="156"/>
      <c r="FP29" s="156"/>
      <c r="FQ29" s="156"/>
      <c r="FR29" s="157"/>
      <c r="FS29" s="155">
        <v>0</v>
      </c>
      <c r="FT29" s="156"/>
      <c r="FU29" s="156"/>
      <c r="FV29" s="156"/>
      <c r="FW29" s="156"/>
      <c r="FX29" s="156"/>
      <c r="FY29" s="157"/>
      <c r="FZ29" s="155">
        <v>0</v>
      </c>
      <c r="GA29" s="156"/>
      <c r="GB29" s="156"/>
      <c r="GC29" s="156"/>
      <c r="GD29" s="156"/>
      <c r="GE29" s="156"/>
      <c r="GF29" s="157"/>
      <c r="GG29" s="155">
        <v>0</v>
      </c>
      <c r="GH29" s="156"/>
      <c r="GI29" s="156"/>
      <c r="GJ29" s="156"/>
      <c r="GK29" s="156"/>
      <c r="GL29" s="156"/>
      <c r="GM29" s="156"/>
      <c r="GN29" s="157"/>
      <c r="GO29" s="155">
        <v>0</v>
      </c>
      <c r="GP29" s="156"/>
      <c r="GQ29" s="156"/>
      <c r="GR29" s="156"/>
      <c r="GS29" s="157"/>
      <c r="GT29" s="155">
        <v>0</v>
      </c>
      <c r="GU29" s="156"/>
      <c r="GV29" s="156"/>
      <c r="GW29" s="156"/>
      <c r="GX29" s="156"/>
      <c r="GY29" s="156"/>
      <c r="GZ29" s="157"/>
      <c r="HA29" s="155">
        <v>0</v>
      </c>
      <c r="HB29" s="156"/>
      <c r="HC29" s="156"/>
      <c r="HD29" s="156"/>
      <c r="HE29" s="156"/>
      <c r="HF29" s="156"/>
      <c r="HG29" s="157"/>
      <c r="HH29" s="155">
        <v>0</v>
      </c>
      <c r="HI29" s="156"/>
      <c r="HJ29" s="156"/>
      <c r="HK29" s="156"/>
      <c r="HL29" s="157"/>
      <c r="HM29" s="155">
        <v>0</v>
      </c>
      <c r="HN29" s="156"/>
      <c r="HO29" s="156"/>
      <c r="HP29" s="156"/>
      <c r="HQ29" s="157"/>
      <c r="HR29" s="155">
        <v>0</v>
      </c>
      <c r="HS29" s="156"/>
      <c r="HT29" s="156"/>
      <c r="HU29" s="156"/>
      <c r="HV29" s="156"/>
      <c r="HW29" s="157"/>
      <c r="HX29" s="155">
        <v>0</v>
      </c>
      <c r="HY29" s="156"/>
      <c r="HZ29" s="156"/>
      <c r="IA29" s="156"/>
      <c r="IB29" s="156"/>
      <c r="IC29" s="156"/>
      <c r="ID29" s="156"/>
      <c r="IE29" s="158"/>
    </row>
    <row r="30" spans="1:239" ht="21" customHeight="1">
      <c r="A30" s="72" t="s">
        <v>54</v>
      </c>
      <c r="B30" s="73"/>
      <c r="C30" s="73"/>
      <c r="D30" s="73"/>
      <c r="E30" s="74"/>
      <c r="F30" s="165" t="str">
        <f>'7.1'!F31:AI31</f>
        <v>Прочее новое строительство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155">
        <f>AC31+AC33</f>
        <v>11.79</v>
      </c>
      <c r="AD30" s="156"/>
      <c r="AE30" s="156"/>
      <c r="AF30" s="156"/>
      <c r="AG30" s="156"/>
      <c r="AH30" s="156"/>
      <c r="AI30" s="157"/>
      <c r="AJ30" s="155">
        <f>AJ31+AJ33</f>
        <v>0.4055</v>
      </c>
      <c r="AK30" s="156"/>
      <c r="AL30" s="156"/>
      <c r="AM30" s="156"/>
      <c r="AN30" s="157"/>
      <c r="AO30" s="155">
        <f>AO31+AO33</f>
        <v>11.3845</v>
      </c>
      <c r="AP30" s="156"/>
      <c r="AQ30" s="156"/>
      <c r="AR30" s="156"/>
      <c r="AS30" s="157"/>
      <c r="AT30" s="155">
        <f>AT31+AT33</f>
        <v>0</v>
      </c>
      <c r="AU30" s="156"/>
      <c r="AV30" s="156"/>
      <c r="AW30" s="156"/>
      <c r="AX30" s="156"/>
      <c r="AY30" s="156"/>
      <c r="AZ30" s="157"/>
      <c r="BA30" s="155">
        <f>BA31+BA33</f>
        <v>0</v>
      </c>
      <c r="BB30" s="156"/>
      <c r="BC30" s="156"/>
      <c r="BD30" s="156"/>
      <c r="BE30" s="156"/>
      <c r="BF30" s="157"/>
      <c r="BG30" s="191">
        <f t="shared" si="0"/>
        <v>0.2895</v>
      </c>
      <c r="BH30" s="192"/>
      <c r="BI30" s="192"/>
      <c r="BJ30" s="192"/>
      <c r="BK30" s="192"/>
      <c r="BL30" s="192"/>
      <c r="BM30" s="193"/>
      <c r="BN30" s="155">
        <f>BN31+BN33</f>
        <v>0.2895</v>
      </c>
      <c r="BO30" s="156"/>
      <c r="BP30" s="156"/>
      <c r="BQ30" s="156"/>
      <c r="BR30" s="157"/>
      <c r="BS30" s="155">
        <f>BS31+BS33</f>
        <v>0</v>
      </c>
      <c r="BT30" s="156"/>
      <c r="BU30" s="156"/>
      <c r="BV30" s="156"/>
      <c r="BW30" s="157"/>
      <c r="BX30" s="155">
        <f>BX31+BX33</f>
        <v>0</v>
      </c>
      <c r="BY30" s="156"/>
      <c r="BZ30" s="156"/>
      <c r="CA30" s="156"/>
      <c r="CB30" s="156"/>
      <c r="CC30" s="156"/>
      <c r="CD30" s="157"/>
      <c r="CE30" s="155">
        <f>CE31+CE33</f>
        <v>0</v>
      </c>
      <c r="CF30" s="156"/>
      <c r="CG30" s="156"/>
      <c r="CH30" s="156"/>
      <c r="CI30" s="156"/>
      <c r="CJ30" s="157"/>
      <c r="CK30" s="155">
        <f t="shared" si="1"/>
        <v>-11.500499999999999</v>
      </c>
      <c r="CL30" s="156"/>
      <c r="CM30" s="156"/>
      <c r="CN30" s="156"/>
      <c r="CO30" s="156"/>
      <c r="CP30" s="156"/>
      <c r="CQ30" s="157"/>
      <c r="CR30" s="188">
        <f>BN30-AJ30</f>
        <v>-0.11600000000000005</v>
      </c>
      <c r="CS30" s="160"/>
      <c r="CT30" s="160"/>
      <c r="CU30" s="160"/>
      <c r="CV30" s="161"/>
      <c r="CW30" s="188">
        <f>BS30-AO30</f>
        <v>-11.3845</v>
      </c>
      <c r="CX30" s="160"/>
      <c r="CY30" s="160"/>
      <c r="CZ30" s="160"/>
      <c r="DA30" s="161"/>
      <c r="DB30" s="188">
        <f>BX30-AT30</f>
        <v>0</v>
      </c>
      <c r="DC30" s="160"/>
      <c r="DD30" s="160"/>
      <c r="DE30" s="160"/>
      <c r="DF30" s="160"/>
      <c r="DG30" s="160"/>
      <c r="DH30" s="161"/>
      <c r="DI30" s="188">
        <f>CE30-BA30</f>
        <v>0</v>
      </c>
      <c r="DJ30" s="189"/>
      <c r="DK30" s="189"/>
      <c r="DL30" s="189"/>
      <c r="DM30" s="189"/>
      <c r="DN30" s="190"/>
      <c r="DO30" s="174">
        <f>DO31+DO33</f>
        <v>0</v>
      </c>
      <c r="DP30" s="177"/>
      <c r="DQ30" s="177"/>
      <c r="DR30" s="177"/>
      <c r="DS30" s="177"/>
      <c r="DT30" s="177"/>
      <c r="DU30" s="178"/>
      <c r="DV30" s="174">
        <f>DV31+DV33</f>
        <v>0</v>
      </c>
      <c r="DW30" s="175"/>
      <c r="DX30" s="175"/>
      <c r="DY30" s="175"/>
      <c r="DZ30" s="176"/>
      <c r="EA30" s="174">
        <f>EA31+EA33</f>
        <v>0</v>
      </c>
      <c r="EB30" s="175"/>
      <c r="EC30" s="175"/>
      <c r="ED30" s="175"/>
      <c r="EE30" s="176"/>
      <c r="EF30" s="174">
        <f t="shared" si="6"/>
        <v>0</v>
      </c>
      <c r="EG30" s="175"/>
      <c r="EH30" s="175"/>
      <c r="EI30" s="175"/>
      <c r="EJ30" s="175"/>
      <c r="EK30" s="175"/>
      <c r="EL30" s="176"/>
      <c r="EM30" s="179">
        <f t="shared" si="5"/>
        <v>0</v>
      </c>
      <c r="EN30" s="160"/>
      <c r="EO30" s="160"/>
      <c r="EP30" s="160"/>
      <c r="EQ30" s="160"/>
      <c r="ER30" s="161"/>
      <c r="ES30" s="159" t="s">
        <v>300</v>
      </c>
      <c r="ET30" s="160"/>
      <c r="EU30" s="160"/>
      <c r="EV30" s="160"/>
      <c r="EW30" s="160"/>
      <c r="EX30" s="160"/>
      <c r="EY30" s="161"/>
      <c r="EZ30" s="159" t="s">
        <v>300</v>
      </c>
      <c r="FA30" s="160"/>
      <c r="FB30" s="160"/>
      <c r="FC30" s="160"/>
      <c r="FD30" s="160"/>
      <c r="FE30" s="160"/>
      <c r="FF30" s="161"/>
      <c r="FG30" s="155">
        <v>0</v>
      </c>
      <c r="FH30" s="156"/>
      <c r="FI30" s="156"/>
      <c r="FJ30" s="156"/>
      <c r="FK30" s="157"/>
      <c r="FL30" s="155">
        <v>0</v>
      </c>
      <c r="FM30" s="156"/>
      <c r="FN30" s="156"/>
      <c r="FO30" s="156"/>
      <c r="FP30" s="156"/>
      <c r="FQ30" s="156"/>
      <c r="FR30" s="157"/>
      <c r="FS30" s="155">
        <v>0</v>
      </c>
      <c r="FT30" s="156"/>
      <c r="FU30" s="156"/>
      <c r="FV30" s="156"/>
      <c r="FW30" s="156"/>
      <c r="FX30" s="156"/>
      <c r="FY30" s="157"/>
      <c r="FZ30" s="155">
        <v>0</v>
      </c>
      <c r="GA30" s="156"/>
      <c r="GB30" s="156"/>
      <c r="GC30" s="156"/>
      <c r="GD30" s="156"/>
      <c r="GE30" s="156"/>
      <c r="GF30" s="157"/>
      <c r="GG30" s="155">
        <v>0</v>
      </c>
      <c r="GH30" s="156"/>
      <c r="GI30" s="156"/>
      <c r="GJ30" s="156"/>
      <c r="GK30" s="156"/>
      <c r="GL30" s="156"/>
      <c r="GM30" s="156"/>
      <c r="GN30" s="157"/>
      <c r="GO30" s="155">
        <v>0</v>
      </c>
      <c r="GP30" s="156"/>
      <c r="GQ30" s="156"/>
      <c r="GR30" s="156"/>
      <c r="GS30" s="157"/>
      <c r="GT30" s="155">
        <v>0</v>
      </c>
      <c r="GU30" s="156"/>
      <c r="GV30" s="156"/>
      <c r="GW30" s="156"/>
      <c r="GX30" s="156"/>
      <c r="GY30" s="156"/>
      <c r="GZ30" s="157"/>
      <c r="HA30" s="155">
        <v>0</v>
      </c>
      <c r="HB30" s="156"/>
      <c r="HC30" s="156"/>
      <c r="HD30" s="156"/>
      <c r="HE30" s="156"/>
      <c r="HF30" s="156"/>
      <c r="HG30" s="157"/>
      <c r="HH30" s="155">
        <v>0</v>
      </c>
      <c r="HI30" s="156"/>
      <c r="HJ30" s="156"/>
      <c r="HK30" s="156"/>
      <c r="HL30" s="157"/>
      <c r="HM30" s="155">
        <v>0</v>
      </c>
      <c r="HN30" s="156"/>
      <c r="HO30" s="156"/>
      <c r="HP30" s="156"/>
      <c r="HQ30" s="157"/>
      <c r="HR30" s="155">
        <v>0</v>
      </c>
      <c r="HS30" s="156"/>
      <c r="HT30" s="156"/>
      <c r="HU30" s="156"/>
      <c r="HV30" s="156"/>
      <c r="HW30" s="157"/>
      <c r="HX30" s="155">
        <v>0</v>
      </c>
      <c r="HY30" s="156"/>
      <c r="HZ30" s="156"/>
      <c r="IA30" s="156"/>
      <c r="IB30" s="156"/>
      <c r="IC30" s="156"/>
      <c r="ID30" s="156"/>
      <c r="IE30" s="158"/>
    </row>
    <row r="31" spans="1:239" ht="51" customHeight="1">
      <c r="A31" s="90" t="s">
        <v>27</v>
      </c>
      <c r="B31" s="91"/>
      <c r="C31" s="91"/>
      <c r="D31" s="91"/>
      <c r="E31" s="92"/>
      <c r="F31" s="171" t="str">
        <f>'7.1'!F32:AI32</f>
        <v>Монтаж пандусов согласно проекту доступности инфраструктра для инвалидов и маломобильных групп населения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3"/>
      <c r="AC31" s="180">
        <f>'7.1'!AJ32</f>
        <v>0.96</v>
      </c>
      <c r="AD31" s="181"/>
      <c r="AE31" s="181"/>
      <c r="AF31" s="181"/>
      <c r="AG31" s="181"/>
      <c r="AH31" s="181"/>
      <c r="AI31" s="182"/>
      <c r="AJ31" s="180">
        <v>0</v>
      </c>
      <c r="AK31" s="181"/>
      <c r="AL31" s="181"/>
      <c r="AM31" s="181"/>
      <c r="AN31" s="182"/>
      <c r="AO31" s="180">
        <f>AC31</f>
        <v>0.96</v>
      </c>
      <c r="AP31" s="181"/>
      <c r="AQ31" s="181"/>
      <c r="AR31" s="181"/>
      <c r="AS31" s="182"/>
      <c r="AT31" s="180">
        <v>0</v>
      </c>
      <c r="AU31" s="181"/>
      <c r="AV31" s="181"/>
      <c r="AW31" s="181"/>
      <c r="AX31" s="181"/>
      <c r="AY31" s="181"/>
      <c r="AZ31" s="182"/>
      <c r="BA31" s="180">
        <v>0</v>
      </c>
      <c r="BB31" s="181"/>
      <c r="BC31" s="181"/>
      <c r="BD31" s="181"/>
      <c r="BE31" s="181"/>
      <c r="BF31" s="182"/>
      <c r="BG31" s="180">
        <f t="shared" si="0"/>
        <v>0</v>
      </c>
      <c r="BH31" s="181"/>
      <c r="BI31" s="181"/>
      <c r="BJ31" s="181"/>
      <c r="BK31" s="181"/>
      <c r="BL31" s="181"/>
      <c r="BM31" s="182"/>
      <c r="BN31" s="180">
        <v>0</v>
      </c>
      <c r="BO31" s="181"/>
      <c r="BP31" s="181"/>
      <c r="BQ31" s="181"/>
      <c r="BR31" s="182"/>
      <c r="BS31" s="180">
        <v>0</v>
      </c>
      <c r="BT31" s="181"/>
      <c r="BU31" s="181"/>
      <c r="BV31" s="181"/>
      <c r="BW31" s="182"/>
      <c r="BX31" s="180">
        <v>0</v>
      </c>
      <c r="BY31" s="181"/>
      <c r="BZ31" s="181"/>
      <c r="CA31" s="181"/>
      <c r="CB31" s="181"/>
      <c r="CC31" s="181"/>
      <c r="CD31" s="182"/>
      <c r="CE31" s="180">
        <v>0</v>
      </c>
      <c r="CF31" s="181"/>
      <c r="CG31" s="181"/>
      <c r="CH31" s="181"/>
      <c r="CI31" s="181"/>
      <c r="CJ31" s="182"/>
      <c r="CK31" s="180">
        <f t="shared" si="1"/>
        <v>-0.96</v>
      </c>
      <c r="CL31" s="181"/>
      <c r="CM31" s="181"/>
      <c r="CN31" s="181"/>
      <c r="CO31" s="181"/>
      <c r="CP31" s="181"/>
      <c r="CQ31" s="182"/>
      <c r="CR31" s="183">
        <v>0</v>
      </c>
      <c r="CS31" s="175"/>
      <c r="CT31" s="175"/>
      <c r="CU31" s="175"/>
      <c r="CV31" s="176"/>
      <c r="CW31" s="183">
        <v>0</v>
      </c>
      <c r="CX31" s="175"/>
      <c r="CY31" s="175"/>
      <c r="CZ31" s="175"/>
      <c r="DA31" s="176"/>
      <c r="DB31" s="183">
        <v>0</v>
      </c>
      <c r="DC31" s="175"/>
      <c r="DD31" s="175"/>
      <c r="DE31" s="175"/>
      <c r="DF31" s="175"/>
      <c r="DG31" s="175"/>
      <c r="DH31" s="176"/>
      <c r="DI31" s="183">
        <v>0</v>
      </c>
      <c r="DJ31" s="175"/>
      <c r="DK31" s="175"/>
      <c r="DL31" s="175"/>
      <c r="DM31" s="175"/>
      <c r="DN31" s="176"/>
      <c r="DO31" s="174">
        <f t="shared" si="2"/>
        <v>0</v>
      </c>
      <c r="DP31" s="175"/>
      <c r="DQ31" s="175"/>
      <c r="DR31" s="175"/>
      <c r="DS31" s="175"/>
      <c r="DT31" s="175"/>
      <c r="DU31" s="176"/>
      <c r="DV31" s="174">
        <f t="shared" si="3"/>
        <v>0</v>
      </c>
      <c r="DW31" s="175"/>
      <c r="DX31" s="175"/>
      <c r="DY31" s="175"/>
      <c r="DZ31" s="176"/>
      <c r="EA31" s="174">
        <f t="shared" si="4"/>
        <v>0</v>
      </c>
      <c r="EB31" s="175"/>
      <c r="EC31" s="175"/>
      <c r="ED31" s="175"/>
      <c r="EE31" s="176"/>
      <c r="EF31" s="174">
        <f t="shared" si="6"/>
        <v>0</v>
      </c>
      <c r="EG31" s="175"/>
      <c r="EH31" s="175"/>
      <c r="EI31" s="175"/>
      <c r="EJ31" s="175"/>
      <c r="EK31" s="175"/>
      <c r="EL31" s="176"/>
      <c r="EM31" s="179">
        <f t="shared" si="5"/>
        <v>0</v>
      </c>
      <c r="EN31" s="160"/>
      <c r="EO31" s="160"/>
      <c r="EP31" s="160"/>
      <c r="EQ31" s="160"/>
      <c r="ER31" s="161"/>
      <c r="ES31" s="159" t="s">
        <v>300</v>
      </c>
      <c r="ET31" s="160"/>
      <c r="EU31" s="160"/>
      <c r="EV31" s="160"/>
      <c r="EW31" s="160"/>
      <c r="EX31" s="160"/>
      <c r="EY31" s="161"/>
      <c r="EZ31" s="159" t="s">
        <v>300</v>
      </c>
      <c r="FA31" s="160"/>
      <c r="FB31" s="160"/>
      <c r="FC31" s="160"/>
      <c r="FD31" s="160"/>
      <c r="FE31" s="160"/>
      <c r="FF31" s="161"/>
      <c r="FG31" s="155">
        <v>0</v>
      </c>
      <c r="FH31" s="156"/>
      <c r="FI31" s="156"/>
      <c r="FJ31" s="156"/>
      <c r="FK31" s="157"/>
      <c r="FL31" s="155">
        <v>0</v>
      </c>
      <c r="FM31" s="156"/>
      <c r="FN31" s="156"/>
      <c r="FO31" s="156"/>
      <c r="FP31" s="156"/>
      <c r="FQ31" s="156"/>
      <c r="FR31" s="157"/>
      <c r="FS31" s="155">
        <v>0</v>
      </c>
      <c r="FT31" s="156"/>
      <c r="FU31" s="156"/>
      <c r="FV31" s="156"/>
      <c r="FW31" s="156"/>
      <c r="FX31" s="156"/>
      <c r="FY31" s="157"/>
      <c r="FZ31" s="155">
        <v>0</v>
      </c>
      <c r="GA31" s="156"/>
      <c r="GB31" s="156"/>
      <c r="GC31" s="156"/>
      <c r="GD31" s="156"/>
      <c r="GE31" s="156"/>
      <c r="GF31" s="157"/>
      <c r="GG31" s="155">
        <v>0</v>
      </c>
      <c r="GH31" s="156"/>
      <c r="GI31" s="156"/>
      <c r="GJ31" s="156"/>
      <c r="GK31" s="156"/>
      <c r="GL31" s="156"/>
      <c r="GM31" s="156"/>
      <c r="GN31" s="157"/>
      <c r="GO31" s="155">
        <v>0</v>
      </c>
      <c r="GP31" s="156"/>
      <c r="GQ31" s="156"/>
      <c r="GR31" s="156"/>
      <c r="GS31" s="157"/>
      <c r="GT31" s="155">
        <v>0</v>
      </c>
      <c r="GU31" s="156"/>
      <c r="GV31" s="156"/>
      <c r="GW31" s="156"/>
      <c r="GX31" s="156"/>
      <c r="GY31" s="156"/>
      <c r="GZ31" s="157"/>
      <c r="HA31" s="155">
        <v>0</v>
      </c>
      <c r="HB31" s="156"/>
      <c r="HC31" s="156"/>
      <c r="HD31" s="156"/>
      <c r="HE31" s="156"/>
      <c r="HF31" s="156"/>
      <c r="HG31" s="157"/>
      <c r="HH31" s="155">
        <v>0</v>
      </c>
      <c r="HI31" s="156"/>
      <c r="HJ31" s="156"/>
      <c r="HK31" s="156"/>
      <c r="HL31" s="157"/>
      <c r="HM31" s="155">
        <v>0</v>
      </c>
      <c r="HN31" s="156"/>
      <c r="HO31" s="156"/>
      <c r="HP31" s="156"/>
      <c r="HQ31" s="157"/>
      <c r="HR31" s="155">
        <v>0</v>
      </c>
      <c r="HS31" s="156"/>
      <c r="HT31" s="156"/>
      <c r="HU31" s="156"/>
      <c r="HV31" s="156"/>
      <c r="HW31" s="157"/>
      <c r="HX31" s="155">
        <v>0</v>
      </c>
      <c r="HY31" s="156"/>
      <c r="HZ31" s="156"/>
      <c r="IA31" s="156"/>
      <c r="IB31" s="156"/>
      <c r="IC31" s="156"/>
      <c r="ID31" s="156"/>
      <c r="IE31" s="158"/>
    </row>
    <row r="32" spans="1:239" ht="10.5" customHeight="1">
      <c r="A32" s="90"/>
      <c r="B32" s="91"/>
      <c r="C32" s="91"/>
      <c r="D32" s="91"/>
      <c r="E32" s="92"/>
      <c r="F32" s="171" t="str">
        <f>'7.1'!F33:AI33</f>
        <v>в том числе ПТП</v>
      </c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3"/>
      <c r="AC32" s="180"/>
      <c r="AD32" s="181"/>
      <c r="AE32" s="181"/>
      <c r="AF32" s="181"/>
      <c r="AG32" s="181"/>
      <c r="AH32" s="181"/>
      <c r="AI32" s="182"/>
      <c r="AJ32" s="180"/>
      <c r="AK32" s="181"/>
      <c r="AL32" s="181"/>
      <c r="AM32" s="181"/>
      <c r="AN32" s="182"/>
      <c r="AO32" s="180"/>
      <c r="AP32" s="181"/>
      <c r="AQ32" s="181"/>
      <c r="AR32" s="181"/>
      <c r="AS32" s="182"/>
      <c r="AT32" s="180"/>
      <c r="AU32" s="181"/>
      <c r="AV32" s="181"/>
      <c r="AW32" s="181"/>
      <c r="AX32" s="181"/>
      <c r="AY32" s="181"/>
      <c r="AZ32" s="182"/>
      <c r="BA32" s="180"/>
      <c r="BB32" s="181"/>
      <c r="BC32" s="181"/>
      <c r="BD32" s="181"/>
      <c r="BE32" s="181"/>
      <c r="BF32" s="182"/>
      <c r="BG32" s="180">
        <f t="shared" si="0"/>
        <v>0</v>
      </c>
      <c r="BH32" s="181"/>
      <c r="BI32" s="181"/>
      <c r="BJ32" s="181"/>
      <c r="BK32" s="181"/>
      <c r="BL32" s="181"/>
      <c r="BM32" s="182"/>
      <c r="BN32" s="187"/>
      <c r="BO32" s="175"/>
      <c r="BP32" s="175"/>
      <c r="BQ32" s="175"/>
      <c r="BR32" s="176"/>
      <c r="BS32" s="187"/>
      <c r="BT32" s="175"/>
      <c r="BU32" s="175"/>
      <c r="BV32" s="175"/>
      <c r="BW32" s="176"/>
      <c r="BX32" s="187"/>
      <c r="BY32" s="175"/>
      <c r="BZ32" s="175"/>
      <c r="CA32" s="175"/>
      <c r="CB32" s="175"/>
      <c r="CC32" s="175"/>
      <c r="CD32" s="176"/>
      <c r="CE32" s="187"/>
      <c r="CF32" s="175"/>
      <c r="CG32" s="175"/>
      <c r="CH32" s="175"/>
      <c r="CI32" s="175"/>
      <c r="CJ32" s="176"/>
      <c r="CK32" s="180">
        <f t="shared" si="1"/>
        <v>0</v>
      </c>
      <c r="CL32" s="181"/>
      <c r="CM32" s="181"/>
      <c r="CN32" s="181"/>
      <c r="CO32" s="181"/>
      <c r="CP32" s="181"/>
      <c r="CQ32" s="182"/>
      <c r="CR32" s="183"/>
      <c r="CS32" s="175"/>
      <c r="CT32" s="175"/>
      <c r="CU32" s="175"/>
      <c r="CV32" s="176"/>
      <c r="CW32" s="183"/>
      <c r="CX32" s="175"/>
      <c r="CY32" s="175"/>
      <c r="CZ32" s="175"/>
      <c r="DA32" s="176"/>
      <c r="DB32" s="183"/>
      <c r="DC32" s="175"/>
      <c r="DD32" s="175"/>
      <c r="DE32" s="175"/>
      <c r="DF32" s="175"/>
      <c r="DG32" s="175"/>
      <c r="DH32" s="176"/>
      <c r="DI32" s="183"/>
      <c r="DJ32" s="175"/>
      <c r="DK32" s="175"/>
      <c r="DL32" s="175"/>
      <c r="DM32" s="175"/>
      <c r="DN32" s="176"/>
      <c r="DO32" s="174"/>
      <c r="DP32" s="175"/>
      <c r="DQ32" s="175"/>
      <c r="DR32" s="175"/>
      <c r="DS32" s="175"/>
      <c r="DT32" s="175"/>
      <c r="DU32" s="176"/>
      <c r="DV32" s="174"/>
      <c r="DW32" s="175"/>
      <c r="DX32" s="175"/>
      <c r="DY32" s="175"/>
      <c r="DZ32" s="176"/>
      <c r="EA32" s="174"/>
      <c r="EB32" s="175"/>
      <c r="EC32" s="175"/>
      <c r="ED32" s="175"/>
      <c r="EE32" s="176"/>
      <c r="EF32" s="174"/>
      <c r="EG32" s="175"/>
      <c r="EH32" s="175"/>
      <c r="EI32" s="175"/>
      <c r="EJ32" s="175"/>
      <c r="EK32" s="175"/>
      <c r="EL32" s="176"/>
      <c r="EM32" s="179"/>
      <c r="EN32" s="160"/>
      <c r="EO32" s="160"/>
      <c r="EP32" s="160"/>
      <c r="EQ32" s="160"/>
      <c r="ER32" s="161"/>
      <c r="ES32" s="159"/>
      <c r="ET32" s="160"/>
      <c r="EU32" s="160"/>
      <c r="EV32" s="160"/>
      <c r="EW32" s="160"/>
      <c r="EX32" s="160"/>
      <c r="EY32" s="161"/>
      <c r="EZ32" s="159"/>
      <c r="FA32" s="160"/>
      <c r="FB32" s="160"/>
      <c r="FC32" s="160"/>
      <c r="FD32" s="160"/>
      <c r="FE32" s="160"/>
      <c r="FF32" s="161"/>
      <c r="FG32" s="155"/>
      <c r="FH32" s="156"/>
      <c r="FI32" s="156"/>
      <c r="FJ32" s="156"/>
      <c r="FK32" s="157"/>
      <c r="FL32" s="155"/>
      <c r="FM32" s="156"/>
      <c r="FN32" s="156"/>
      <c r="FO32" s="156"/>
      <c r="FP32" s="156"/>
      <c r="FQ32" s="156"/>
      <c r="FR32" s="157"/>
      <c r="FS32" s="155"/>
      <c r="FT32" s="156"/>
      <c r="FU32" s="156"/>
      <c r="FV32" s="156"/>
      <c r="FW32" s="156"/>
      <c r="FX32" s="156"/>
      <c r="FY32" s="157"/>
      <c r="FZ32" s="155"/>
      <c r="GA32" s="156"/>
      <c r="GB32" s="156"/>
      <c r="GC32" s="156"/>
      <c r="GD32" s="156"/>
      <c r="GE32" s="156"/>
      <c r="GF32" s="157"/>
      <c r="GG32" s="155"/>
      <c r="GH32" s="156"/>
      <c r="GI32" s="156"/>
      <c r="GJ32" s="156"/>
      <c r="GK32" s="156"/>
      <c r="GL32" s="156"/>
      <c r="GM32" s="156"/>
      <c r="GN32" s="157"/>
      <c r="GO32" s="155"/>
      <c r="GP32" s="156"/>
      <c r="GQ32" s="156"/>
      <c r="GR32" s="156"/>
      <c r="GS32" s="157"/>
      <c r="GT32" s="155"/>
      <c r="GU32" s="156"/>
      <c r="GV32" s="156"/>
      <c r="GW32" s="156"/>
      <c r="GX32" s="156"/>
      <c r="GY32" s="156"/>
      <c r="GZ32" s="157"/>
      <c r="HA32" s="155"/>
      <c r="HB32" s="156"/>
      <c r="HC32" s="156"/>
      <c r="HD32" s="156"/>
      <c r="HE32" s="156"/>
      <c r="HF32" s="156"/>
      <c r="HG32" s="157"/>
      <c r="HH32" s="155"/>
      <c r="HI32" s="156"/>
      <c r="HJ32" s="156"/>
      <c r="HK32" s="156"/>
      <c r="HL32" s="157"/>
      <c r="HM32" s="155"/>
      <c r="HN32" s="156"/>
      <c r="HO32" s="156"/>
      <c r="HP32" s="156"/>
      <c r="HQ32" s="157"/>
      <c r="HR32" s="155"/>
      <c r="HS32" s="156"/>
      <c r="HT32" s="156"/>
      <c r="HU32" s="156"/>
      <c r="HV32" s="156"/>
      <c r="HW32" s="157"/>
      <c r="HX32" s="155"/>
      <c r="HY32" s="156"/>
      <c r="HZ32" s="156"/>
      <c r="IA32" s="156"/>
      <c r="IB32" s="156"/>
      <c r="IC32" s="156"/>
      <c r="ID32" s="156"/>
      <c r="IE32" s="158"/>
    </row>
    <row r="33" spans="1:239" ht="43.5" customHeight="1">
      <c r="A33" s="90" t="s">
        <v>28</v>
      </c>
      <c r="B33" s="91"/>
      <c r="C33" s="91"/>
      <c r="D33" s="91"/>
      <c r="E33" s="92"/>
      <c r="F33" s="171" t="str">
        <f>'7.1'!F34:AI34</f>
        <v>Проект расширения расчётно-информационного центра в с. Долгодеревенское по ул. Свердловская, д 1а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3"/>
      <c r="AC33" s="180">
        <f>'7.1'!AJ34</f>
        <v>10.83</v>
      </c>
      <c r="AD33" s="181"/>
      <c r="AE33" s="181"/>
      <c r="AF33" s="181"/>
      <c r="AG33" s="181"/>
      <c r="AH33" s="181"/>
      <c r="AI33" s="182"/>
      <c r="AJ33" s="180">
        <v>0.4055</v>
      </c>
      <c r="AK33" s="181"/>
      <c r="AL33" s="181"/>
      <c r="AM33" s="181"/>
      <c r="AN33" s="182"/>
      <c r="AO33" s="180">
        <f>AC33-AJ33</f>
        <v>10.4245</v>
      </c>
      <c r="AP33" s="181"/>
      <c r="AQ33" s="181"/>
      <c r="AR33" s="181"/>
      <c r="AS33" s="182"/>
      <c r="AT33" s="180">
        <v>0</v>
      </c>
      <c r="AU33" s="181"/>
      <c r="AV33" s="181"/>
      <c r="AW33" s="181"/>
      <c r="AX33" s="181"/>
      <c r="AY33" s="181"/>
      <c r="AZ33" s="182"/>
      <c r="BA33" s="180">
        <v>0</v>
      </c>
      <c r="BB33" s="181"/>
      <c r="BC33" s="181"/>
      <c r="BD33" s="181"/>
      <c r="BE33" s="181"/>
      <c r="BF33" s="182"/>
      <c r="BG33" s="184">
        <f t="shared" si="0"/>
        <v>0.2895</v>
      </c>
      <c r="BH33" s="185"/>
      <c r="BI33" s="185"/>
      <c r="BJ33" s="185"/>
      <c r="BK33" s="185"/>
      <c r="BL33" s="185"/>
      <c r="BM33" s="186"/>
      <c r="BN33" s="180">
        <f>'7.1'!BC34</f>
        <v>0.2895</v>
      </c>
      <c r="BO33" s="181"/>
      <c r="BP33" s="181"/>
      <c r="BQ33" s="181"/>
      <c r="BR33" s="182"/>
      <c r="BS33" s="180">
        <v>0</v>
      </c>
      <c r="BT33" s="181"/>
      <c r="BU33" s="181"/>
      <c r="BV33" s="181"/>
      <c r="BW33" s="182"/>
      <c r="BX33" s="180">
        <v>0</v>
      </c>
      <c r="BY33" s="181"/>
      <c r="BZ33" s="181"/>
      <c r="CA33" s="181"/>
      <c r="CB33" s="181"/>
      <c r="CC33" s="181"/>
      <c r="CD33" s="182"/>
      <c r="CE33" s="180">
        <v>0</v>
      </c>
      <c r="CF33" s="181"/>
      <c r="CG33" s="181"/>
      <c r="CH33" s="181"/>
      <c r="CI33" s="181"/>
      <c r="CJ33" s="182"/>
      <c r="CK33" s="180">
        <f t="shared" si="1"/>
        <v>-10.5405</v>
      </c>
      <c r="CL33" s="181"/>
      <c r="CM33" s="181"/>
      <c r="CN33" s="181"/>
      <c r="CO33" s="181"/>
      <c r="CP33" s="181"/>
      <c r="CQ33" s="182"/>
      <c r="CR33" s="183">
        <f>BN33-AJ33</f>
        <v>-0.11600000000000005</v>
      </c>
      <c r="CS33" s="175"/>
      <c r="CT33" s="175"/>
      <c r="CU33" s="175"/>
      <c r="CV33" s="176"/>
      <c r="CW33" s="183">
        <f>BS33-AO33</f>
        <v>-10.4245</v>
      </c>
      <c r="CX33" s="175"/>
      <c r="CY33" s="175"/>
      <c r="CZ33" s="175"/>
      <c r="DA33" s="176"/>
      <c r="DB33" s="183">
        <f>BX33-AT33</f>
        <v>0</v>
      </c>
      <c r="DC33" s="175"/>
      <c r="DD33" s="175"/>
      <c r="DE33" s="175"/>
      <c r="DF33" s="175"/>
      <c r="DG33" s="175"/>
      <c r="DH33" s="176"/>
      <c r="DI33" s="183">
        <f>CE33-BA33</f>
        <v>0</v>
      </c>
      <c r="DJ33" s="175"/>
      <c r="DK33" s="175"/>
      <c r="DL33" s="175"/>
      <c r="DM33" s="175"/>
      <c r="DN33" s="176"/>
      <c r="DO33" s="174">
        <v>0</v>
      </c>
      <c r="DP33" s="177"/>
      <c r="DQ33" s="177"/>
      <c r="DR33" s="177"/>
      <c r="DS33" s="177"/>
      <c r="DT33" s="177"/>
      <c r="DU33" s="178"/>
      <c r="DV33" s="174">
        <v>0</v>
      </c>
      <c r="DW33" s="175"/>
      <c r="DX33" s="175"/>
      <c r="DY33" s="175"/>
      <c r="DZ33" s="176"/>
      <c r="EA33" s="174">
        <f t="shared" si="4"/>
        <v>0</v>
      </c>
      <c r="EB33" s="175"/>
      <c r="EC33" s="175"/>
      <c r="ED33" s="175"/>
      <c r="EE33" s="176"/>
      <c r="EF33" s="174">
        <f t="shared" si="6"/>
        <v>0</v>
      </c>
      <c r="EG33" s="177"/>
      <c r="EH33" s="177"/>
      <c r="EI33" s="177"/>
      <c r="EJ33" s="177"/>
      <c r="EK33" s="177"/>
      <c r="EL33" s="178"/>
      <c r="EM33" s="179">
        <f t="shared" si="5"/>
        <v>0</v>
      </c>
      <c r="EN33" s="160"/>
      <c r="EO33" s="160"/>
      <c r="EP33" s="160"/>
      <c r="EQ33" s="160"/>
      <c r="ER33" s="161"/>
      <c r="ES33" s="159" t="s">
        <v>300</v>
      </c>
      <c r="ET33" s="160"/>
      <c r="EU33" s="160"/>
      <c r="EV33" s="160"/>
      <c r="EW33" s="160"/>
      <c r="EX33" s="160"/>
      <c r="EY33" s="161"/>
      <c r="EZ33" s="159" t="s">
        <v>300</v>
      </c>
      <c r="FA33" s="160"/>
      <c r="FB33" s="160"/>
      <c r="FC33" s="160"/>
      <c r="FD33" s="160"/>
      <c r="FE33" s="160"/>
      <c r="FF33" s="161"/>
      <c r="FG33" s="155">
        <v>0</v>
      </c>
      <c r="FH33" s="156"/>
      <c r="FI33" s="156"/>
      <c r="FJ33" s="156"/>
      <c r="FK33" s="157"/>
      <c r="FL33" s="155">
        <v>0</v>
      </c>
      <c r="FM33" s="156"/>
      <c r="FN33" s="156"/>
      <c r="FO33" s="156"/>
      <c r="FP33" s="156"/>
      <c r="FQ33" s="156"/>
      <c r="FR33" s="157"/>
      <c r="FS33" s="155">
        <v>0</v>
      </c>
      <c r="FT33" s="156"/>
      <c r="FU33" s="156"/>
      <c r="FV33" s="156"/>
      <c r="FW33" s="156"/>
      <c r="FX33" s="156"/>
      <c r="FY33" s="157"/>
      <c r="FZ33" s="155">
        <v>0</v>
      </c>
      <c r="GA33" s="156"/>
      <c r="GB33" s="156"/>
      <c r="GC33" s="156"/>
      <c r="GD33" s="156"/>
      <c r="GE33" s="156"/>
      <c r="GF33" s="157"/>
      <c r="GG33" s="155">
        <v>0</v>
      </c>
      <c r="GH33" s="156"/>
      <c r="GI33" s="156"/>
      <c r="GJ33" s="156"/>
      <c r="GK33" s="156"/>
      <c r="GL33" s="156"/>
      <c r="GM33" s="156"/>
      <c r="GN33" s="157"/>
      <c r="GO33" s="155">
        <v>0</v>
      </c>
      <c r="GP33" s="156"/>
      <c r="GQ33" s="156"/>
      <c r="GR33" s="156"/>
      <c r="GS33" s="157"/>
      <c r="GT33" s="155">
        <v>0</v>
      </c>
      <c r="GU33" s="156"/>
      <c r="GV33" s="156"/>
      <c r="GW33" s="156"/>
      <c r="GX33" s="156"/>
      <c r="GY33" s="156"/>
      <c r="GZ33" s="157"/>
      <c r="HA33" s="155">
        <v>0</v>
      </c>
      <c r="HB33" s="156"/>
      <c r="HC33" s="156"/>
      <c r="HD33" s="156"/>
      <c r="HE33" s="156"/>
      <c r="HF33" s="156"/>
      <c r="HG33" s="157"/>
      <c r="HH33" s="155">
        <v>0</v>
      </c>
      <c r="HI33" s="156"/>
      <c r="HJ33" s="156"/>
      <c r="HK33" s="156"/>
      <c r="HL33" s="157"/>
      <c r="HM33" s="155">
        <v>0</v>
      </c>
      <c r="HN33" s="156"/>
      <c r="HO33" s="156"/>
      <c r="HP33" s="156"/>
      <c r="HQ33" s="157"/>
      <c r="HR33" s="155">
        <v>0</v>
      </c>
      <c r="HS33" s="156"/>
      <c r="HT33" s="156"/>
      <c r="HU33" s="156"/>
      <c r="HV33" s="156"/>
      <c r="HW33" s="157"/>
      <c r="HX33" s="155">
        <v>0</v>
      </c>
      <c r="HY33" s="156"/>
      <c r="HZ33" s="156"/>
      <c r="IA33" s="156"/>
      <c r="IB33" s="156"/>
      <c r="IC33" s="156"/>
      <c r="ID33" s="156"/>
      <c r="IE33" s="158"/>
    </row>
    <row r="34" spans="1:239" ht="10.5" customHeight="1">
      <c r="A34" s="162"/>
      <c r="B34" s="163"/>
      <c r="C34" s="163"/>
      <c r="D34" s="163"/>
      <c r="E34" s="164"/>
      <c r="F34" s="171" t="str">
        <f>'7.1'!F35:AI35</f>
        <v>в том числе ПТП</v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3"/>
      <c r="AC34" s="155"/>
      <c r="AD34" s="156"/>
      <c r="AE34" s="156"/>
      <c r="AF34" s="156"/>
      <c r="AG34" s="156"/>
      <c r="AH34" s="156"/>
      <c r="AI34" s="157"/>
      <c r="AJ34" s="155"/>
      <c r="AK34" s="156"/>
      <c r="AL34" s="156"/>
      <c r="AM34" s="156"/>
      <c r="AN34" s="157"/>
      <c r="AO34" s="155"/>
      <c r="AP34" s="156"/>
      <c r="AQ34" s="156"/>
      <c r="AR34" s="156"/>
      <c r="AS34" s="157"/>
      <c r="AT34" s="155"/>
      <c r="AU34" s="156"/>
      <c r="AV34" s="156"/>
      <c r="AW34" s="156"/>
      <c r="AX34" s="156"/>
      <c r="AY34" s="156"/>
      <c r="AZ34" s="157"/>
      <c r="BA34" s="155"/>
      <c r="BB34" s="156"/>
      <c r="BC34" s="156"/>
      <c r="BD34" s="156"/>
      <c r="BE34" s="156"/>
      <c r="BF34" s="157"/>
      <c r="BG34" s="155"/>
      <c r="BH34" s="156"/>
      <c r="BI34" s="156"/>
      <c r="BJ34" s="156"/>
      <c r="BK34" s="156"/>
      <c r="BL34" s="156"/>
      <c r="BM34" s="157"/>
      <c r="BN34" s="159"/>
      <c r="BO34" s="160"/>
      <c r="BP34" s="160"/>
      <c r="BQ34" s="160"/>
      <c r="BR34" s="161"/>
      <c r="BS34" s="159"/>
      <c r="BT34" s="160"/>
      <c r="BU34" s="160"/>
      <c r="BV34" s="160"/>
      <c r="BW34" s="161"/>
      <c r="BX34" s="159"/>
      <c r="BY34" s="160"/>
      <c r="BZ34" s="160"/>
      <c r="CA34" s="160"/>
      <c r="CB34" s="160"/>
      <c r="CC34" s="160"/>
      <c r="CD34" s="161"/>
      <c r="CE34" s="159"/>
      <c r="CF34" s="160"/>
      <c r="CG34" s="160"/>
      <c r="CH34" s="160"/>
      <c r="CI34" s="160"/>
      <c r="CJ34" s="161"/>
      <c r="CK34" s="159"/>
      <c r="CL34" s="160"/>
      <c r="CM34" s="160"/>
      <c r="CN34" s="160"/>
      <c r="CO34" s="160"/>
      <c r="CP34" s="160"/>
      <c r="CQ34" s="161"/>
      <c r="CR34" s="159"/>
      <c r="CS34" s="160"/>
      <c r="CT34" s="160"/>
      <c r="CU34" s="160"/>
      <c r="CV34" s="161"/>
      <c r="CW34" s="159"/>
      <c r="CX34" s="160"/>
      <c r="CY34" s="160"/>
      <c r="CZ34" s="160"/>
      <c r="DA34" s="161"/>
      <c r="DB34" s="159"/>
      <c r="DC34" s="160"/>
      <c r="DD34" s="160"/>
      <c r="DE34" s="160"/>
      <c r="DF34" s="160"/>
      <c r="DG34" s="160"/>
      <c r="DH34" s="161"/>
      <c r="DI34" s="159"/>
      <c r="DJ34" s="160"/>
      <c r="DK34" s="160"/>
      <c r="DL34" s="160"/>
      <c r="DM34" s="160"/>
      <c r="DN34" s="161"/>
      <c r="DO34" s="159"/>
      <c r="DP34" s="160"/>
      <c r="DQ34" s="160"/>
      <c r="DR34" s="160"/>
      <c r="DS34" s="160"/>
      <c r="DT34" s="160"/>
      <c r="DU34" s="161"/>
      <c r="DV34" s="159"/>
      <c r="DW34" s="160"/>
      <c r="DX34" s="160"/>
      <c r="DY34" s="160"/>
      <c r="DZ34" s="161"/>
      <c r="EA34" s="159"/>
      <c r="EB34" s="160"/>
      <c r="EC34" s="160"/>
      <c r="ED34" s="160"/>
      <c r="EE34" s="161"/>
      <c r="EF34" s="159"/>
      <c r="EG34" s="160"/>
      <c r="EH34" s="160"/>
      <c r="EI34" s="160"/>
      <c r="EJ34" s="160"/>
      <c r="EK34" s="160"/>
      <c r="EL34" s="161"/>
      <c r="EM34" s="159"/>
      <c r="EN34" s="160"/>
      <c r="EO34" s="160"/>
      <c r="EP34" s="160"/>
      <c r="EQ34" s="160"/>
      <c r="ER34" s="161"/>
      <c r="ES34" s="159"/>
      <c r="ET34" s="160"/>
      <c r="EU34" s="160"/>
      <c r="EV34" s="160"/>
      <c r="EW34" s="160"/>
      <c r="EX34" s="160"/>
      <c r="EY34" s="161"/>
      <c r="EZ34" s="159"/>
      <c r="FA34" s="160"/>
      <c r="FB34" s="160"/>
      <c r="FC34" s="160"/>
      <c r="FD34" s="160"/>
      <c r="FE34" s="160"/>
      <c r="FF34" s="161"/>
      <c r="FG34" s="155"/>
      <c r="FH34" s="156"/>
      <c r="FI34" s="156"/>
      <c r="FJ34" s="156"/>
      <c r="FK34" s="157"/>
      <c r="FL34" s="155"/>
      <c r="FM34" s="156"/>
      <c r="FN34" s="156"/>
      <c r="FO34" s="156"/>
      <c r="FP34" s="156"/>
      <c r="FQ34" s="156"/>
      <c r="FR34" s="157"/>
      <c r="FS34" s="155"/>
      <c r="FT34" s="156"/>
      <c r="FU34" s="156"/>
      <c r="FV34" s="156"/>
      <c r="FW34" s="156"/>
      <c r="FX34" s="156"/>
      <c r="FY34" s="157"/>
      <c r="FZ34" s="155"/>
      <c r="GA34" s="156"/>
      <c r="GB34" s="156"/>
      <c r="GC34" s="156"/>
      <c r="GD34" s="156"/>
      <c r="GE34" s="156"/>
      <c r="GF34" s="157"/>
      <c r="GG34" s="155"/>
      <c r="GH34" s="156"/>
      <c r="GI34" s="156"/>
      <c r="GJ34" s="156"/>
      <c r="GK34" s="156"/>
      <c r="GL34" s="156"/>
      <c r="GM34" s="156"/>
      <c r="GN34" s="157"/>
      <c r="GO34" s="155"/>
      <c r="GP34" s="156"/>
      <c r="GQ34" s="156"/>
      <c r="GR34" s="156"/>
      <c r="GS34" s="157"/>
      <c r="GT34" s="155"/>
      <c r="GU34" s="156"/>
      <c r="GV34" s="156"/>
      <c r="GW34" s="156"/>
      <c r="GX34" s="156"/>
      <c r="GY34" s="156"/>
      <c r="GZ34" s="157"/>
      <c r="HA34" s="155"/>
      <c r="HB34" s="156"/>
      <c r="HC34" s="156"/>
      <c r="HD34" s="156"/>
      <c r="HE34" s="156"/>
      <c r="HF34" s="156"/>
      <c r="HG34" s="157"/>
      <c r="HH34" s="155"/>
      <c r="HI34" s="156"/>
      <c r="HJ34" s="156"/>
      <c r="HK34" s="156"/>
      <c r="HL34" s="157"/>
      <c r="HM34" s="155"/>
      <c r="HN34" s="156"/>
      <c r="HO34" s="156"/>
      <c r="HP34" s="156"/>
      <c r="HQ34" s="157"/>
      <c r="HR34" s="155"/>
      <c r="HS34" s="156"/>
      <c r="HT34" s="156"/>
      <c r="HU34" s="156"/>
      <c r="HV34" s="156"/>
      <c r="HW34" s="157"/>
      <c r="HX34" s="155"/>
      <c r="HY34" s="156"/>
      <c r="HZ34" s="156"/>
      <c r="IA34" s="156"/>
      <c r="IB34" s="156"/>
      <c r="IC34" s="156"/>
      <c r="ID34" s="156"/>
      <c r="IE34" s="158"/>
    </row>
    <row r="35" spans="1:239" ht="10.5" customHeight="1">
      <c r="A35" s="168" t="s">
        <v>35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/>
      <c r="AC35" s="159"/>
      <c r="AD35" s="160"/>
      <c r="AE35" s="160"/>
      <c r="AF35" s="160"/>
      <c r="AG35" s="160"/>
      <c r="AH35" s="160"/>
      <c r="AI35" s="161"/>
      <c r="AJ35" s="159"/>
      <c r="AK35" s="160"/>
      <c r="AL35" s="160"/>
      <c r="AM35" s="160"/>
      <c r="AN35" s="161"/>
      <c r="AO35" s="159"/>
      <c r="AP35" s="160"/>
      <c r="AQ35" s="160"/>
      <c r="AR35" s="160"/>
      <c r="AS35" s="161"/>
      <c r="AT35" s="159"/>
      <c r="AU35" s="160"/>
      <c r="AV35" s="160"/>
      <c r="AW35" s="160"/>
      <c r="AX35" s="160"/>
      <c r="AY35" s="160"/>
      <c r="AZ35" s="161"/>
      <c r="BA35" s="159"/>
      <c r="BB35" s="160"/>
      <c r="BC35" s="160"/>
      <c r="BD35" s="160"/>
      <c r="BE35" s="160"/>
      <c r="BF35" s="161"/>
      <c r="BG35" s="159"/>
      <c r="BH35" s="160"/>
      <c r="BI35" s="160"/>
      <c r="BJ35" s="160"/>
      <c r="BK35" s="160"/>
      <c r="BL35" s="160"/>
      <c r="BM35" s="161"/>
      <c r="BN35" s="159"/>
      <c r="BO35" s="160"/>
      <c r="BP35" s="160"/>
      <c r="BQ35" s="160"/>
      <c r="BR35" s="161"/>
      <c r="BS35" s="159"/>
      <c r="BT35" s="160"/>
      <c r="BU35" s="160"/>
      <c r="BV35" s="160"/>
      <c r="BW35" s="161"/>
      <c r="BX35" s="159"/>
      <c r="BY35" s="160"/>
      <c r="BZ35" s="160"/>
      <c r="CA35" s="160"/>
      <c r="CB35" s="160"/>
      <c r="CC35" s="160"/>
      <c r="CD35" s="161"/>
      <c r="CE35" s="159"/>
      <c r="CF35" s="160"/>
      <c r="CG35" s="160"/>
      <c r="CH35" s="160"/>
      <c r="CI35" s="160"/>
      <c r="CJ35" s="161"/>
      <c r="CK35" s="159"/>
      <c r="CL35" s="160"/>
      <c r="CM35" s="160"/>
      <c r="CN35" s="160"/>
      <c r="CO35" s="160"/>
      <c r="CP35" s="160"/>
      <c r="CQ35" s="161"/>
      <c r="CR35" s="159"/>
      <c r="CS35" s="160"/>
      <c r="CT35" s="160"/>
      <c r="CU35" s="160"/>
      <c r="CV35" s="161"/>
      <c r="CW35" s="159"/>
      <c r="CX35" s="160"/>
      <c r="CY35" s="160"/>
      <c r="CZ35" s="160"/>
      <c r="DA35" s="161"/>
      <c r="DB35" s="159"/>
      <c r="DC35" s="160"/>
      <c r="DD35" s="160"/>
      <c r="DE35" s="160"/>
      <c r="DF35" s="160"/>
      <c r="DG35" s="160"/>
      <c r="DH35" s="161"/>
      <c r="DI35" s="159"/>
      <c r="DJ35" s="160"/>
      <c r="DK35" s="160"/>
      <c r="DL35" s="160"/>
      <c r="DM35" s="160"/>
      <c r="DN35" s="161"/>
      <c r="DO35" s="159"/>
      <c r="DP35" s="160"/>
      <c r="DQ35" s="160"/>
      <c r="DR35" s="160"/>
      <c r="DS35" s="160"/>
      <c r="DT35" s="160"/>
      <c r="DU35" s="161"/>
      <c r="DV35" s="159"/>
      <c r="DW35" s="160"/>
      <c r="DX35" s="160"/>
      <c r="DY35" s="160"/>
      <c r="DZ35" s="161"/>
      <c r="EA35" s="159"/>
      <c r="EB35" s="160"/>
      <c r="EC35" s="160"/>
      <c r="ED35" s="160"/>
      <c r="EE35" s="161"/>
      <c r="EF35" s="159"/>
      <c r="EG35" s="160"/>
      <c r="EH35" s="160"/>
      <c r="EI35" s="160"/>
      <c r="EJ35" s="160"/>
      <c r="EK35" s="160"/>
      <c r="EL35" s="161"/>
      <c r="EM35" s="159"/>
      <c r="EN35" s="160"/>
      <c r="EO35" s="160"/>
      <c r="EP35" s="160"/>
      <c r="EQ35" s="160"/>
      <c r="ER35" s="161"/>
      <c r="ES35" s="159"/>
      <c r="ET35" s="160"/>
      <c r="EU35" s="160"/>
      <c r="EV35" s="160"/>
      <c r="EW35" s="160"/>
      <c r="EX35" s="160"/>
      <c r="EY35" s="161"/>
      <c r="EZ35" s="159"/>
      <c r="FA35" s="160"/>
      <c r="FB35" s="160"/>
      <c r="FC35" s="160"/>
      <c r="FD35" s="160"/>
      <c r="FE35" s="160"/>
      <c r="FF35" s="161"/>
      <c r="FG35" s="155"/>
      <c r="FH35" s="156"/>
      <c r="FI35" s="156"/>
      <c r="FJ35" s="156"/>
      <c r="FK35" s="157"/>
      <c r="FL35" s="155"/>
      <c r="FM35" s="156"/>
      <c r="FN35" s="156"/>
      <c r="FO35" s="156"/>
      <c r="FP35" s="156"/>
      <c r="FQ35" s="156"/>
      <c r="FR35" s="157"/>
      <c r="FS35" s="155"/>
      <c r="FT35" s="156"/>
      <c r="FU35" s="156"/>
      <c r="FV35" s="156"/>
      <c r="FW35" s="156"/>
      <c r="FX35" s="156"/>
      <c r="FY35" s="157"/>
      <c r="FZ35" s="155"/>
      <c r="GA35" s="156"/>
      <c r="GB35" s="156"/>
      <c r="GC35" s="156"/>
      <c r="GD35" s="156"/>
      <c r="GE35" s="156"/>
      <c r="GF35" s="157"/>
      <c r="GG35" s="155"/>
      <c r="GH35" s="156"/>
      <c r="GI35" s="156"/>
      <c r="GJ35" s="156"/>
      <c r="GK35" s="156"/>
      <c r="GL35" s="156"/>
      <c r="GM35" s="156"/>
      <c r="GN35" s="157"/>
      <c r="GO35" s="155"/>
      <c r="GP35" s="156"/>
      <c r="GQ35" s="156"/>
      <c r="GR35" s="156"/>
      <c r="GS35" s="157"/>
      <c r="GT35" s="155"/>
      <c r="GU35" s="156"/>
      <c r="GV35" s="156"/>
      <c r="GW35" s="156"/>
      <c r="GX35" s="156"/>
      <c r="GY35" s="156"/>
      <c r="GZ35" s="157"/>
      <c r="HA35" s="155"/>
      <c r="HB35" s="156"/>
      <c r="HC35" s="156"/>
      <c r="HD35" s="156"/>
      <c r="HE35" s="156"/>
      <c r="HF35" s="156"/>
      <c r="HG35" s="157"/>
      <c r="HH35" s="155"/>
      <c r="HI35" s="156"/>
      <c r="HJ35" s="156"/>
      <c r="HK35" s="156"/>
      <c r="HL35" s="157"/>
      <c r="HM35" s="155"/>
      <c r="HN35" s="156"/>
      <c r="HO35" s="156"/>
      <c r="HP35" s="156"/>
      <c r="HQ35" s="157"/>
      <c r="HR35" s="155"/>
      <c r="HS35" s="156"/>
      <c r="HT35" s="156"/>
      <c r="HU35" s="156"/>
      <c r="HV35" s="156"/>
      <c r="HW35" s="157"/>
      <c r="HX35" s="155"/>
      <c r="HY35" s="156"/>
      <c r="HZ35" s="156"/>
      <c r="IA35" s="156"/>
      <c r="IB35" s="156"/>
      <c r="IC35" s="156"/>
      <c r="ID35" s="156"/>
      <c r="IE35" s="158"/>
    </row>
    <row r="36" spans="1:239" ht="31.5" customHeight="1">
      <c r="A36" s="162"/>
      <c r="B36" s="163"/>
      <c r="C36" s="163"/>
      <c r="D36" s="163"/>
      <c r="E36" s="164"/>
      <c r="F36" s="165" t="s">
        <v>82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7"/>
      <c r="AC36" s="159"/>
      <c r="AD36" s="160"/>
      <c r="AE36" s="160"/>
      <c r="AF36" s="160"/>
      <c r="AG36" s="160"/>
      <c r="AH36" s="160"/>
      <c r="AI36" s="161"/>
      <c r="AJ36" s="159"/>
      <c r="AK36" s="160"/>
      <c r="AL36" s="160"/>
      <c r="AM36" s="160"/>
      <c r="AN36" s="161"/>
      <c r="AO36" s="159"/>
      <c r="AP36" s="160"/>
      <c r="AQ36" s="160"/>
      <c r="AR36" s="160"/>
      <c r="AS36" s="161"/>
      <c r="AT36" s="159"/>
      <c r="AU36" s="160"/>
      <c r="AV36" s="160"/>
      <c r="AW36" s="160"/>
      <c r="AX36" s="160"/>
      <c r="AY36" s="160"/>
      <c r="AZ36" s="161"/>
      <c r="BA36" s="159"/>
      <c r="BB36" s="160"/>
      <c r="BC36" s="160"/>
      <c r="BD36" s="160"/>
      <c r="BE36" s="160"/>
      <c r="BF36" s="161"/>
      <c r="BG36" s="159"/>
      <c r="BH36" s="160"/>
      <c r="BI36" s="160"/>
      <c r="BJ36" s="160"/>
      <c r="BK36" s="160"/>
      <c r="BL36" s="160"/>
      <c r="BM36" s="161"/>
      <c r="BN36" s="159"/>
      <c r="BO36" s="160"/>
      <c r="BP36" s="160"/>
      <c r="BQ36" s="160"/>
      <c r="BR36" s="161"/>
      <c r="BS36" s="159"/>
      <c r="BT36" s="160"/>
      <c r="BU36" s="160"/>
      <c r="BV36" s="160"/>
      <c r="BW36" s="161"/>
      <c r="BX36" s="159"/>
      <c r="BY36" s="160"/>
      <c r="BZ36" s="160"/>
      <c r="CA36" s="160"/>
      <c r="CB36" s="160"/>
      <c r="CC36" s="160"/>
      <c r="CD36" s="161"/>
      <c r="CE36" s="159"/>
      <c r="CF36" s="160"/>
      <c r="CG36" s="160"/>
      <c r="CH36" s="160"/>
      <c r="CI36" s="160"/>
      <c r="CJ36" s="161"/>
      <c r="CK36" s="159"/>
      <c r="CL36" s="160"/>
      <c r="CM36" s="160"/>
      <c r="CN36" s="160"/>
      <c r="CO36" s="160"/>
      <c r="CP36" s="160"/>
      <c r="CQ36" s="161"/>
      <c r="CR36" s="159"/>
      <c r="CS36" s="160"/>
      <c r="CT36" s="160"/>
      <c r="CU36" s="160"/>
      <c r="CV36" s="161"/>
      <c r="CW36" s="159"/>
      <c r="CX36" s="160"/>
      <c r="CY36" s="160"/>
      <c r="CZ36" s="160"/>
      <c r="DA36" s="161"/>
      <c r="DB36" s="159"/>
      <c r="DC36" s="160"/>
      <c r="DD36" s="160"/>
      <c r="DE36" s="160"/>
      <c r="DF36" s="160"/>
      <c r="DG36" s="160"/>
      <c r="DH36" s="161"/>
      <c r="DI36" s="159"/>
      <c r="DJ36" s="160"/>
      <c r="DK36" s="160"/>
      <c r="DL36" s="160"/>
      <c r="DM36" s="160"/>
      <c r="DN36" s="161"/>
      <c r="DO36" s="159"/>
      <c r="DP36" s="160"/>
      <c r="DQ36" s="160"/>
      <c r="DR36" s="160"/>
      <c r="DS36" s="160"/>
      <c r="DT36" s="160"/>
      <c r="DU36" s="161"/>
      <c r="DV36" s="159"/>
      <c r="DW36" s="160"/>
      <c r="DX36" s="160"/>
      <c r="DY36" s="160"/>
      <c r="DZ36" s="161"/>
      <c r="EA36" s="159"/>
      <c r="EB36" s="160"/>
      <c r="EC36" s="160"/>
      <c r="ED36" s="160"/>
      <c r="EE36" s="161"/>
      <c r="EF36" s="159"/>
      <c r="EG36" s="160"/>
      <c r="EH36" s="160"/>
      <c r="EI36" s="160"/>
      <c r="EJ36" s="160"/>
      <c r="EK36" s="160"/>
      <c r="EL36" s="161"/>
      <c r="EM36" s="159"/>
      <c r="EN36" s="160"/>
      <c r="EO36" s="160"/>
      <c r="EP36" s="160"/>
      <c r="EQ36" s="160"/>
      <c r="ER36" s="161"/>
      <c r="ES36" s="159"/>
      <c r="ET36" s="160"/>
      <c r="EU36" s="160"/>
      <c r="EV36" s="160"/>
      <c r="EW36" s="160"/>
      <c r="EX36" s="160"/>
      <c r="EY36" s="161"/>
      <c r="EZ36" s="159"/>
      <c r="FA36" s="160"/>
      <c r="FB36" s="160"/>
      <c r="FC36" s="160"/>
      <c r="FD36" s="160"/>
      <c r="FE36" s="160"/>
      <c r="FF36" s="161"/>
      <c r="FG36" s="155"/>
      <c r="FH36" s="156"/>
      <c r="FI36" s="156"/>
      <c r="FJ36" s="156"/>
      <c r="FK36" s="157"/>
      <c r="FL36" s="155"/>
      <c r="FM36" s="156"/>
      <c r="FN36" s="156"/>
      <c r="FO36" s="156"/>
      <c r="FP36" s="156"/>
      <c r="FQ36" s="156"/>
      <c r="FR36" s="157"/>
      <c r="FS36" s="155"/>
      <c r="FT36" s="156"/>
      <c r="FU36" s="156"/>
      <c r="FV36" s="156"/>
      <c r="FW36" s="156"/>
      <c r="FX36" s="156"/>
      <c r="FY36" s="157"/>
      <c r="FZ36" s="155"/>
      <c r="GA36" s="156"/>
      <c r="GB36" s="156"/>
      <c r="GC36" s="156"/>
      <c r="GD36" s="156"/>
      <c r="GE36" s="156"/>
      <c r="GF36" s="157"/>
      <c r="GG36" s="155"/>
      <c r="GH36" s="156"/>
      <c r="GI36" s="156"/>
      <c r="GJ36" s="156"/>
      <c r="GK36" s="156"/>
      <c r="GL36" s="156"/>
      <c r="GM36" s="156"/>
      <c r="GN36" s="157"/>
      <c r="GO36" s="155"/>
      <c r="GP36" s="156"/>
      <c r="GQ36" s="156"/>
      <c r="GR36" s="156"/>
      <c r="GS36" s="157"/>
      <c r="GT36" s="155"/>
      <c r="GU36" s="156"/>
      <c r="GV36" s="156"/>
      <c r="GW36" s="156"/>
      <c r="GX36" s="156"/>
      <c r="GY36" s="156"/>
      <c r="GZ36" s="157"/>
      <c r="HA36" s="155"/>
      <c r="HB36" s="156"/>
      <c r="HC36" s="156"/>
      <c r="HD36" s="156"/>
      <c r="HE36" s="156"/>
      <c r="HF36" s="156"/>
      <c r="HG36" s="157"/>
      <c r="HH36" s="155"/>
      <c r="HI36" s="156"/>
      <c r="HJ36" s="156"/>
      <c r="HK36" s="156"/>
      <c r="HL36" s="157"/>
      <c r="HM36" s="155"/>
      <c r="HN36" s="156"/>
      <c r="HO36" s="156"/>
      <c r="HP36" s="156"/>
      <c r="HQ36" s="157"/>
      <c r="HR36" s="155"/>
      <c r="HS36" s="156"/>
      <c r="HT36" s="156"/>
      <c r="HU36" s="156"/>
      <c r="HV36" s="156"/>
      <c r="HW36" s="157"/>
      <c r="HX36" s="155"/>
      <c r="HY36" s="156"/>
      <c r="HZ36" s="156"/>
      <c r="IA36" s="156"/>
      <c r="IB36" s="156"/>
      <c r="IC36" s="156"/>
      <c r="ID36" s="156"/>
      <c r="IE36" s="158"/>
    </row>
    <row r="37" spans="5:6" ht="15.75" customHeight="1">
      <c r="E37" s="41" t="s">
        <v>37</v>
      </c>
      <c r="F37" s="40" t="s">
        <v>83</v>
      </c>
    </row>
    <row r="38" spans="3:6" ht="10.5">
      <c r="C38" s="41"/>
      <c r="D38" s="41"/>
      <c r="E38" s="41" t="s">
        <v>38</v>
      </c>
      <c r="F38" s="40" t="s">
        <v>84</v>
      </c>
    </row>
  </sheetData>
  <sheetProtection/>
  <mergeCells count="956">
    <mergeCell ref="HG1:IE1"/>
    <mergeCell ref="A2:IE2"/>
    <mergeCell ref="HC6:HD6"/>
    <mergeCell ref="HE6:HG6"/>
    <mergeCell ref="HH6:HI6"/>
    <mergeCell ref="HJ6:HT6"/>
    <mergeCell ref="HU6:HW6"/>
    <mergeCell ref="HX6:HZ6"/>
    <mergeCell ref="GO3:IE3"/>
    <mergeCell ref="GO4:HQ4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DI11:DN11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FL11:FR11"/>
    <mergeCell ref="FS11:FY11"/>
    <mergeCell ref="FZ11:GF11"/>
    <mergeCell ref="GG11:GN11"/>
    <mergeCell ref="GO11:GS11"/>
    <mergeCell ref="GT11:GZ11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GT12:GZ12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GO14:GS14"/>
    <mergeCell ref="GT14:GZ14"/>
    <mergeCell ref="HA14:HG14"/>
    <mergeCell ref="HH14:HL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CK15:CQ15"/>
    <mergeCell ref="CR15:CV15"/>
    <mergeCell ref="CW15:DA15"/>
    <mergeCell ref="DB15:DH15"/>
    <mergeCell ref="DI15:DN15"/>
    <mergeCell ref="DO15:DU15"/>
    <mergeCell ref="DV15:DZ15"/>
    <mergeCell ref="EA15:EE15"/>
    <mergeCell ref="EF15:EL15"/>
    <mergeCell ref="EM15:ER15"/>
    <mergeCell ref="ES15:EY15"/>
    <mergeCell ref="EZ15:FF15"/>
    <mergeCell ref="FG15:FK15"/>
    <mergeCell ref="FL15:FR15"/>
    <mergeCell ref="FS15:FY15"/>
    <mergeCell ref="FZ15:GF15"/>
    <mergeCell ref="GG15:GN15"/>
    <mergeCell ref="GO15:GS15"/>
    <mergeCell ref="GT15:GZ15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FZ16:GF16"/>
    <mergeCell ref="GG16:GN16"/>
    <mergeCell ref="GO16:GS16"/>
    <mergeCell ref="GT16:GZ16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GG17:GN17"/>
    <mergeCell ref="GO17:GS17"/>
    <mergeCell ref="GT17:GZ17"/>
    <mergeCell ref="HA17:HG17"/>
    <mergeCell ref="HH17:HL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FS18:FY18"/>
    <mergeCell ref="FZ18:GF18"/>
    <mergeCell ref="GG18:GN18"/>
    <mergeCell ref="GO18:GS18"/>
    <mergeCell ref="GT18:GZ18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BS19:BW19"/>
    <mergeCell ref="BX19:CD19"/>
    <mergeCell ref="CE19:CJ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EF19:EL19"/>
    <mergeCell ref="EM19:ER19"/>
    <mergeCell ref="ES19:EY19"/>
    <mergeCell ref="EZ19:FF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CR20:CV20"/>
    <mergeCell ref="CW20:DA20"/>
    <mergeCell ref="DB20:DH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FG20:FK20"/>
    <mergeCell ref="FL20:FR20"/>
    <mergeCell ref="FS20:FY20"/>
    <mergeCell ref="FZ20:GF20"/>
    <mergeCell ref="GG20:GN20"/>
    <mergeCell ref="GO20:GS20"/>
    <mergeCell ref="GT20:GZ20"/>
    <mergeCell ref="HA20:HG20"/>
    <mergeCell ref="HH20:HL20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FG21:FK21"/>
    <mergeCell ref="FL21:FR21"/>
    <mergeCell ref="FS21:FY21"/>
    <mergeCell ref="FZ21:GF21"/>
    <mergeCell ref="GG21:GN21"/>
    <mergeCell ref="GO21:GS21"/>
    <mergeCell ref="GT21:GZ21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CK22:CQ22"/>
    <mergeCell ref="CR22:CV22"/>
    <mergeCell ref="CW22:DA22"/>
    <mergeCell ref="DB22:DH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HH22:HL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CR24:CV24"/>
    <mergeCell ref="CW24:DA24"/>
    <mergeCell ref="DB24:DH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CE27:CJ27"/>
    <mergeCell ref="CK27:CQ27"/>
    <mergeCell ref="CR27:CV27"/>
    <mergeCell ref="CW27:DA27"/>
    <mergeCell ref="DB27:DH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FG27:FK27"/>
    <mergeCell ref="FL27:FR27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CK28:CQ28"/>
    <mergeCell ref="CR28:CV28"/>
    <mergeCell ref="CW28:DA28"/>
    <mergeCell ref="DB28:DH28"/>
    <mergeCell ref="DI28:DN28"/>
    <mergeCell ref="DO28:DU28"/>
    <mergeCell ref="DV28:DZ28"/>
    <mergeCell ref="EA28:EE28"/>
    <mergeCell ref="EF28:EL28"/>
    <mergeCell ref="EM28:ER28"/>
    <mergeCell ref="ES28:EY28"/>
    <mergeCell ref="EZ28:FF28"/>
    <mergeCell ref="FG28:FK28"/>
    <mergeCell ref="FL28:FR28"/>
    <mergeCell ref="FS28:FY28"/>
    <mergeCell ref="FZ28:GF28"/>
    <mergeCell ref="GG28:GN28"/>
    <mergeCell ref="GO28:GS28"/>
    <mergeCell ref="GT28:GZ28"/>
    <mergeCell ref="HA28:HG28"/>
    <mergeCell ref="HH28:HL28"/>
    <mergeCell ref="HM28:HQ28"/>
    <mergeCell ref="HR28:HW28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BS29:BW29"/>
    <mergeCell ref="BX29:CD29"/>
    <mergeCell ref="CE29:CJ29"/>
    <mergeCell ref="CK29:CQ29"/>
    <mergeCell ref="CR29:CV29"/>
    <mergeCell ref="CW29:DA29"/>
    <mergeCell ref="DB29:DH29"/>
    <mergeCell ref="DI29:DN29"/>
    <mergeCell ref="DO29:DU29"/>
    <mergeCell ref="DV29:DZ29"/>
    <mergeCell ref="EA29:EE29"/>
    <mergeCell ref="EF29:EL29"/>
    <mergeCell ref="EM29:ER29"/>
    <mergeCell ref="ES29:EY29"/>
    <mergeCell ref="EZ29:FF29"/>
    <mergeCell ref="FG29:FK29"/>
    <mergeCell ref="FL29:FR29"/>
    <mergeCell ref="FS29:FY29"/>
    <mergeCell ref="FZ29:GF29"/>
    <mergeCell ref="GG29:GN29"/>
    <mergeCell ref="GO29:GS29"/>
    <mergeCell ref="GT29:GZ29"/>
    <mergeCell ref="HA29:HG29"/>
    <mergeCell ref="HH29:HL29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AT31:AZ31"/>
    <mergeCell ref="BA31:BF31"/>
    <mergeCell ref="BG31:BM31"/>
    <mergeCell ref="BN31:BR31"/>
    <mergeCell ref="BS31:BW31"/>
    <mergeCell ref="BX31:CD31"/>
    <mergeCell ref="CE31:CJ31"/>
    <mergeCell ref="CK31:CQ31"/>
    <mergeCell ref="CR31:CV31"/>
    <mergeCell ref="CW31:DA31"/>
    <mergeCell ref="DB31:DH31"/>
    <mergeCell ref="DI31:DN31"/>
    <mergeCell ref="DO31:DU31"/>
    <mergeCell ref="DV31:DZ31"/>
    <mergeCell ref="EA31:EE31"/>
    <mergeCell ref="EF31:EL31"/>
    <mergeCell ref="EM31:ER31"/>
    <mergeCell ref="ES31:EY31"/>
    <mergeCell ref="EZ31:FF31"/>
    <mergeCell ref="FG31:FK31"/>
    <mergeCell ref="FL31:FR31"/>
    <mergeCell ref="FS31:FY31"/>
    <mergeCell ref="FZ31:GF31"/>
    <mergeCell ref="GG31:GN31"/>
    <mergeCell ref="GO31:GS31"/>
    <mergeCell ref="GT31:GZ31"/>
    <mergeCell ref="HA31:HG31"/>
    <mergeCell ref="HH31:HL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DO32:DU32"/>
    <mergeCell ref="DV32:DZ32"/>
    <mergeCell ref="EA32:EE32"/>
    <mergeCell ref="EF32:EL32"/>
    <mergeCell ref="EM32:ER32"/>
    <mergeCell ref="ES32:EY32"/>
    <mergeCell ref="EZ32:FF32"/>
    <mergeCell ref="FG32:FK32"/>
    <mergeCell ref="FL32:FR32"/>
    <mergeCell ref="FS32:FY32"/>
    <mergeCell ref="FZ32:GF32"/>
    <mergeCell ref="GG32:GN32"/>
    <mergeCell ref="GO32:GS32"/>
    <mergeCell ref="GT32:GZ32"/>
    <mergeCell ref="HA32:HG32"/>
    <mergeCell ref="HH32:HL32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BG33:BM33"/>
    <mergeCell ref="BN33:BR33"/>
    <mergeCell ref="BS33:BW33"/>
    <mergeCell ref="BX33:CD33"/>
    <mergeCell ref="CE33:CJ33"/>
    <mergeCell ref="CK33:CQ33"/>
    <mergeCell ref="CR33:CV33"/>
    <mergeCell ref="CW33:DA33"/>
    <mergeCell ref="DB33:DH33"/>
    <mergeCell ref="DI33:DN33"/>
    <mergeCell ref="DO33:DU33"/>
    <mergeCell ref="DV33:DZ33"/>
    <mergeCell ref="EA33:EE33"/>
    <mergeCell ref="EF33:EL33"/>
    <mergeCell ref="EM33:ER33"/>
    <mergeCell ref="ES33:EY33"/>
    <mergeCell ref="EZ33:FF33"/>
    <mergeCell ref="FG33:FK33"/>
    <mergeCell ref="FL33:FR33"/>
    <mergeCell ref="FS33:FY33"/>
    <mergeCell ref="FZ33:GF33"/>
    <mergeCell ref="GG33:GN33"/>
    <mergeCell ref="GO33:GS33"/>
    <mergeCell ref="GT33:GZ33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AT34:AZ34"/>
    <mergeCell ref="BA34:BF34"/>
    <mergeCell ref="BG34:BM34"/>
    <mergeCell ref="BN34:BR34"/>
    <mergeCell ref="BS34:BW34"/>
    <mergeCell ref="BX34:CD34"/>
    <mergeCell ref="CE34:CJ34"/>
    <mergeCell ref="CK34:CQ34"/>
    <mergeCell ref="CR34:CV34"/>
    <mergeCell ref="CW34:DA34"/>
    <mergeCell ref="DB34:DH34"/>
    <mergeCell ref="DI34:DN34"/>
    <mergeCell ref="DO34:DU34"/>
    <mergeCell ref="DV34:DZ34"/>
    <mergeCell ref="EA34:EE34"/>
    <mergeCell ref="EF34:EL34"/>
    <mergeCell ref="EM34:ER34"/>
    <mergeCell ref="ES34:EY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A35:AB35"/>
    <mergeCell ref="AC35:AI35"/>
    <mergeCell ref="AJ35:AN35"/>
    <mergeCell ref="AO35:AS35"/>
    <mergeCell ref="AT35:AZ35"/>
    <mergeCell ref="HX34:IE34"/>
    <mergeCell ref="GO34:GS34"/>
    <mergeCell ref="GT34:GZ34"/>
    <mergeCell ref="HA34:HG34"/>
    <mergeCell ref="HH34:HL34"/>
    <mergeCell ref="BA35:BF35"/>
    <mergeCell ref="BG35:BM35"/>
    <mergeCell ref="BN35:BR35"/>
    <mergeCell ref="BS35:BW35"/>
    <mergeCell ref="BX35:CD35"/>
    <mergeCell ref="CE35:CJ35"/>
    <mergeCell ref="CK35:CQ35"/>
    <mergeCell ref="CR35:CV35"/>
    <mergeCell ref="CW35:DA35"/>
    <mergeCell ref="DB35:DH35"/>
    <mergeCell ref="DI35:DN35"/>
    <mergeCell ref="DO35:DU35"/>
    <mergeCell ref="DV35:DZ35"/>
    <mergeCell ref="EA35:EE35"/>
    <mergeCell ref="EF35:EL35"/>
    <mergeCell ref="EM35:ER35"/>
    <mergeCell ref="ES35:EY35"/>
    <mergeCell ref="EZ35:FF35"/>
    <mergeCell ref="HM35:HQ35"/>
    <mergeCell ref="HR35:HW35"/>
    <mergeCell ref="HX35:IE35"/>
    <mergeCell ref="FG35:FK35"/>
    <mergeCell ref="FL35:FR35"/>
    <mergeCell ref="FS35:FY35"/>
    <mergeCell ref="FZ35:GF35"/>
    <mergeCell ref="GG35:GN35"/>
    <mergeCell ref="GO35:GS35"/>
    <mergeCell ref="A36:E36"/>
    <mergeCell ref="F36:AB36"/>
    <mergeCell ref="AC36:AI36"/>
    <mergeCell ref="AJ36:AN36"/>
    <mergeCell ref="AO36:AS36"/>
    <mergeCell ref="AT36:AZ36"/>
    <mergeCell ref="BA36:BF36"/>
    <mergeCell ref="BG36:BM36"/>
    <mergeCell ref="BN36:BR36"/>
    <mergeCell ref="BS36:BW36"/>
    <mergeCell ref="BX36:CD36"/>
    <mergeCell ref="CE36:CJ36"/>
    <mergeCell ref="CK36:CQ36"/>
    <mergeCell ref="CR36:CV36"/>
    <mergeCell ref="CW36:DA36"/>
    <mergeCell ref="DB36:DH36"/>
    <mergeCell ref="DI36:DN36"/>
    <mergeCell ref="DO36:DU36"/>
    <mergeCell ref="DV36:DZ36"/>
    <mergeCell ref="EA36:EE36"/>
    <mergeCell ref="EF36:EL36"/>
    <mergeCell ref="EM36:ER36"/>
    <mergeCell ref="ES36:EY36"/>
    <mergeCell ref="EZ36:FF36"/>
    <mergeCell ref="FG36:FK36"/>
    <mergeCell ref="FL36:FR36"/>
    <mergeCell ref="FS36:FY36"/>
    <mergeCell ref="FZ36:GF36"/>
    <mergeCell ref="GG36:GN36"/>
    <mergeCell ref="GO36:GS36"/>
    <mergeCell ref="GO5:IE5"/>
    <mergeCell ref="GT36:GZ36"/>
    <mergeCell ref="HA36:HG36"/>
    <mergeCell ref="HH36:HL36"/>
    <mergeCell ref="HM36:HQ36"/>
    <mergeCell ref="HR36:HW36"/>
    <mergeCell ref="HX36:IE36"/>
    <mergeCell ref="GT35:GZ35"/>
    <mergeCell ref="HA35:HG35"/>
    <mergeCell ref="HH35:HL35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view="pageBreakPreview" zoomScaleNormal="120" zoomScaleSheetLayoutView="100" zoomScalePageLayoutView="0" workbookViewId="0" topLeftCell="A1">
      <selection activeCell="BB34" sqref="BB34:DA34"/>
    </sheetView>
  </sheetViews>
  <sheetFormatPr defaultColWidth="0.875" defaultRowHeight="12.75"/>
  <cols>
    <col min="1" max="48" width="0.875" style="1" customWidth="1"/>
    <col min="49" max="49" width="1.625" style="1" customWidth="1"/>
    <col min="50" max="16384" width="0.875" style="1" customWidth="1"/>
  </cols>
  <sheetData>
    <row r="1" spans="132:155" ht="9.7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85</v>
      </c>
    </row>
    <row r="2" spans="131:155" ht="9.75" customHeight="1"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10" t="s">
        <v>86</v>
      </c>
    </row>
    <row r="3" spans="74:155" ht="9.75" customHeight="1">
      <c r="BV3" s="1" t="s">
        <v>405</v>
      </c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10" t="s">
        <v>87</v>
      </c>
    </row>
    <row r="4" spans="1:155" s="11" customFormat="1" ht="14.25" customHeight="1">
      <c r="A4" s="68" t="s">
        <v>88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358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</row>
    <row r="5" spans="1:155" s="11" customFormat="1" ht="14.25" customHeight="1">
      <c r="A5" s="358" t="s">
        <v>89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8"/>
      <c r="DC5" s="358"/>
      <c r="DD5" s="358"/>
      <c r="DE5" s="358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8"/>
      <c r="DX5" s="358"/>
      <c r="DY5" s="358"/>
      <c r="DZ5" s="358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8"/>
      <c r="ES5" s="358"/>
      <c r="ET5" s="358"/>
      <c r="EU5" s="358"/>
      <c r="EV5" s="358"/>
      <c r="EW5" s="358"/>
      <c r="EX5" s="358"/>
      <c r="EY5" s="358"/>
    </row>
    <row r="6" spans="113:155" ht="23.25" customHeight="1">
      <c r="DI6" s="359" t="s">
        <v>249</v>
      </c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359"/>
      <c r="EK6" s="359"/>
      <c r="EL6" s="359"/>
      <c r="EM6" s="359"/>
      <c r="EN6" s="359"/>
      <c r="EO6" s="359"/>
      <c r="EP6" s="359"/>
      <c r="EQ6" s="359"/>
      <c r="ER6" s="359"/>
      <c r="ES6" s="359"/>
      <c r="ET6" s="359"/>
      <c r="EU6" s="359"/>
      <c r="EV6" s="359"/>
      <c r="EW6" s="359"/>
      <c r="EX6" s="359"/>
      <c r="EY6" s="359"/>
    </row>
    <row r="7" spans="113:155" ht="12.75"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35" t="s">
        <v>250</v>
      </c>
      <c r="EM7" s="35"/>
      <c r="EN7" s="35"/>
      <c r="EO7" s="35"/>
      <c r="EP7" s="35"/>
      <c r="EQ7" s="35"/>
      <c r="ER7" s="35"/>
      <c r="ES7" s="35"/>
      <c r="ET7" s="35"/>
      <c r="EU7" s="35"/>
      <c r="EV7" s="17"/>
      <c r="EW7" s="17"/>
      <c r="EX7" s="17"/>
      <c r="EY7" s="17"/>
    </row>
    <row r="8" spans="113:155" ht="12.75" customHeight="1">
      <c r="DI8" s="135" t="s">
        <v>18</v>
      </c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</row>
    <row r="9" spans="127:155" ht="12">
      <c r="DW9" s="114" t="s">
        <v>19</v>
      </c>
      <c r="DX9" s="114"/>
      <c r="DY9" s="113" t="s">
        <v>28</v>
      </c>
      <c r="DZ9" s="113"/>
      <c r="EA9" s="113"/>
      <c r="EB9" s="136" t="s">
        <v>19</v>
      </c>
      <c r="EC9" s="136"/>
      <c r="ED9" s="113" t="s">
        <v>407</v>
      </c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4">
        <v>20</v>
      </c>
      <c r="EP9" s="114"/>
      <c r="EQ9" s="114"/>
      <c r="ER9" s="115" t="s">
        <v>315</v>
      </c>
      <c r="ES9" s="115"/>
      <c r="ET9" s="115"/>
      <c r="EU9" s="3"/>
      <c r="EV9" s="5" t="s">
        <v>20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4" t="s">
        <v>21</v>
      </c>
    </row>
    <row r="11" ht="6" customHeight="1" thickBot="1"/>
    <row r="12" spans="1:155" ht="10.5" customHeight="1">
      <c r="A12" s="337" t="s">
        <v>0</v>
      </c>
      <c r="B12" s="338"/>
      <c r="C12" s="338"/>
      <c r="D12" s="338"/>
      <c r="E12" s="338"/>
      <c r="F12" s="339"/>
      <c r="G12" s="346" t="s">
        <v>90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9"/>
      <c r="AO12" s="349" t="s">
        <v>246</v>
      </c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1"/>
      <c r="EA12" s="346" t="s">
        <v>16</v>
      </c>
      <c r="EB12" s="338"/>
      <c r="EC12" s="338"/>
      <c r="ED12" s="338"/>
      <c r="EE12" s="338"/>
      <c r="EF12" s="338"/>
      <c r="EG12" s="338"/>
      <c r="EH12" s="338"/>
      <c r="EI12" s="338"/>
      <c r="EJ12" s="338"/>
      <c r="EK12" s="338"/>
      <c r="EL12" s="338"/>
      <c r="EM12" s="338"/>
      <c r="EN12" s="338"/>
      <c r="EO12" s="338"/>
      <c r="EP12" s="338"/>
      <c r="EQ12" s="338"/>
      <c r="ER12" s="338"/>
      <c r="ES12" s="338"/>
      <c r="ET12" s="338"/>
      <c r="EU12" s="338"/>
      <c r="EV12" s="338"/>
      <c r="EW12" s="338"/>
      <c r="EX12" s="338"/>
      <c r="EY12" s="352"/>
    </row>
    <row r="13" spans="1:155" ht="10.5" customHeight="1">
      <c r="A13" s="340"/>
      <c r="B13" s="341"/>
      <c r="C13" s="341"/>
      <c r="D13" s="341"/>
      <c r="E13" s="341"/>
      <c r="F13" s="342"/>
      <c r="G13" s="347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2"/>
      <c r="AO13" s="355" t="s">
        <v>5</v>
      </c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7"/>
      <c r="BG13" s="355" t="s">
        <v>43</v>
      </c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7"/>
      <c r="BY13" s="355" t="s">
        <v>44</v>
      </c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7"/>
      <c r="CQ13" s="355" t="s">
        <v>45</v>
      </c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7"/>
      <c r="DI13" s="355" t="s">
        <v>46</v>
      </c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6"/>
      <c r="DV13" s="356"/>
      <c r="DW13" s="356"/>
      <c r="DX13" s="356"/>
      <c r="DY13" s="356"/>
      <c r="DZ13" s="357"/>
      <c r="EA13" s="347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53"/>
    </row>
    <row r="14" spans="1:155" ht="10.5" customHeight="1" thickBot="1">
      <c r="A14" s="343"/>
      <c r="B14" s="344"/>
      <c r="C14" s="344"/>
      <c r="D14" s="344"/>
      <c r="E14" s="344"/>
      <c r="F14" s="345"/>
      <c r="G14" s="348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5"/>
      <c r="AO14" s="325" t="s">
        <v>91</v>
      </c>
      <c r="AP14" s="326"/>
      <c r="AQ14" s="326"/>
      <c r="AR14" s="326"/>
      <c r="AS14" s="326"/>
      <c r="AT14" s="326"/>
      <c r="AU14" s="326"/>
      <c r="AV14" s="326"/>
      <c r="AW14" s="327"/>
      <c r="AX14" s="325" t="s">
        <v>92</v>
      </c>
      <c r="AY14" s="326"/>
      <c r="AZ14" s="326"/>
      <c r="BA14" s="326"/>
      <c r="BB14" s="326"/>
      <c r="BC14" s="326"/>
      <c r="BD14" s="326"/>
      <c r="BE14" s="326"/>
      <c r="BF14" s="327"/>
      <c r="BG14" s="325" t="s">
        <v>6</v>
      </c>
      <c r="BH14" s="326"/>
      <c r="BI14" s="326"/>
      <c r="BJ14" s="326"/>
      <c r="BK14" s="326"/>
      <c r="BL14" s="326"/>
      <c r="BM14" s="326"/>
      <c r="BN14" s="326"/>
      <c r="BO14" s="327"/>
      <c r="BP14" s="325" t="s">
        <v>7</v>
      </c>
      <c r="BQ14" s="326"/>
      <c r="BR14" s="326"/>
      <c r="BS14" s="326"/>
      <c r="BT14" s="326"/>
      <c r="BU14" s="326"/>
      <c r="BV14" s="326"/>
      <c r="BW14" s="326"/>
      <c r="BX14" s="327"/>
      <c r="BY14" s="325" t="s">
        <v>6</v>
      </c>
      <c r="BZ14" s="326"/>
      <c r="CA14" s="326"/>
      <c r="CB14" s="326"/>
      <c r="CC14" s="326"/>
      <c r="CD14" s="326"/>
      <c r="CE14" s="326"/>
      <c r="CF14" s="326"/>
      <c r="CG14" s="327"/>
      <c r="CH14" s="325" t="s">
        <v>7</v>
      </c>
      <c r="CI14" s="326"/>
      <c r="CJ14" s="326"/>
      <c r="CK14" s="326"/>
      <c r="CL14" s="326"/>
      <c r="CM14" s="326"/>
      <c r="CN14" s="326"/>
      <c r="CO14" s="326"/>
      <c r="CP14" s="327"/>
      <c r="CQ14" s="325" t="s">
        <v>6</v>
      </c>
      <c r="CR14" s="326"/>
      <c r="CS14" s="326"/>
      <c r="CT14" s="326"/>
      <c r="CU14" s="326"/>
      <c r="CV14" s="326"/>
      <c r="CW14" s="326"/>
      <c r="CX14" s="326"/>
      <c r="CY14" s="327"/>
      <c r="CZ14" s="325" t="s">
        <v>7</v>
      </c>
      <c r="DA14" s="326"/>
      <c r="DB14" s="326"/>
      <c r="DC14" s="326"/>
      <c r="DD14" s="326"/>
      <c r="DE14" s="326"/>
      <c r="DF14" s="326"/>
      <c r="DG14" s="326"/>
      <c r="DH14" s="327"/>
      <c r="DI14" s="325" t="s">
        <v>6</v>
      </c>
      <c r="DJ14" s="326"/>
      <c r="DK14" s="326"/>
      <c r="DL14" s="326"/>
      <c r="DM14" s="326"/>
      <c r="DN14" s="326"/>
      <c r="DO14" s="326"/>
      <c r="DP14" s="326"/>
      <c r="DQ14" s="327"/>
      <c r="DR14" s="325" t="s">
        <v>7</v>
      </c>
      <c r="DS14" s="326"/>
      <c r="DT14" s="326"/>
      <c r="DU14" s="326"/>
      <c r="DV14" s="326"/>
      <c r="DW14" s="326"/>
      <c r="DX14" s="326"/>
      <c r="DY14" s="326"/>
      <c r="DZ14" s="327"/>
      <c r="EA14" s="348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54"/>
    </row>
    <row r="15" spans="1:155" ht="10.5" customHeight="1">
      <c r="A15" s="328" t="s">
        <v>27</v>
      </c>
      <c r="B15" s="329"/>
      <c r="C15" s="329"/>
      <c r="D15" s="329"/>
      <c r="E15" s="329"/>
      <c r="F15" s="330"/>
      <c r="G15" s="331" t="s">
        <v>93</v>
      </c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3"/>
      <c r="AO15" s="319">
        <f>AO16+AO23+AO27+AO28+AO30</f>
        <v>190.00289999999998</v>
      </c>
      <c r="AP15" s="320"/>
      <c r="AQ15" s="320"/>
      <c r="AR15" s="320"/>
      <c r="AS15" s="320"/>
      <c r="AT15" s="320"/>
      <c r="AU15" s="320"/>
      <c r="AV15" s="320"/>
      <c r="AW15" s="321"/>
      <c r="AX15" s="334">
        <f>AX16+AX23+AX27+AX28+AX30</f>
        <v>4.508049999999999</v>
      </c>
      <c r="AY15" s="335"/>
      <c r="AZ15" s="335"/>
      <c r="BA15" s="335"/>
      <c r="BB15" s="335"/>
      <c r="BC15" s="335"/>
      <c r="BD15" s="335"/>
      <c r="BE15" s="335"/>
      <c r="BF15" s="336"/>
      <c r="BG15" s="319">
        <f>BG16+BG23+BG27+BG28+BG30</f>
        <v>72.28</v>
      </c>
      <c r="BH15" s="320"/>
      <c r="BI15" s="320"/>
      <c r="BJ15" s="320"/>
      <c r="BK15" s="320"/>
      <c r="BL15" s="320"/>
      <c r="BM15" s="320"/>
      <c r="BN15" s="320"/>
      <c r="BO15" s="321"/>
      <c r="BP15" s="334">
        <f>BP16+BP23+BP27+BP28+BP30</f>
        <v>4.21855</v>
      </c>
      <c r="BQ15" s="335"/>
      <c r="BR15" s="335"/>
      <c r="BS15" s="335"/>
      <c r="BT15" s="335"/>
      <c r="BU15" s="335"/>
      <c r="BV15" s="335"/>
      <c r="BW15" s="335"/>
      <c r="BX15" s="336"/>
      <c r="BY15" s="319">
        <f>BY16+BY23+BY27+BY28+BY30</f>
        <v>8.8535</v>
      </c>
      <c r="BZ15" s="320"/>
      <c r="CA15" s="320"/>
      <c r="CB15" s="320"/>
      <c r="CC15" s="320"/>
      <c r="CD15" s="320"/>
      <c r="CE15" s="320"/>
      <c r="CF15" s="320"/>
      <c r="CG15" s="321"/>
      <c r="CH15" s="319">
        <f>CH16+CH23+CH27+CH28+CH30</f>
        <v>0.2895</v>
      </c>
      <c r="CI15" s="320"/>
      <c r="CJ15" s="320"/>
      <c r="CK15" s="320"/>
      <c r="CL15" s="320"/>
      <c r="CM15" s="320"/>
      <c r="CN15" s="320"/>
      <c r="CO15" s="320"/>
      <c r="CP15" s="321"/>
      <c r="CQ15" s="319">
        <f>CQ16+CQ23+CQ27+CQ28+CQ30</f>
        <v>15.889999999999999</v>
      </c>
      <c r="CR15" s="320"/>
      <c r="CS15" s="320"/>
      <c r="CT15" s="320"/>
      <c r="CU15" s="320"/>
      <c r="CV15" s="320"/>
      <c r="CW15" s="320"/>
      <c r="CX15" s="320"/>
      <c r="CY15" s="321"/>
      <c r="CZ15" s="319">
        <f>CZ16+CZ23+CZ27+CZ28+CZ30</f>
        <v>0</v>
      </c>
      <c r="DA15" s="320"/>
      <c r="DB15" s="320"/>
      <c r="DC15" s="320"/>
      <c r="DD15" s="320"/>
      <c r="DE15" s="320"/>
      <c r="DF15" s="320"/>
      <c r="DG15" s="320"/>
      <c r="DH15" s="321"/>
      <c r="DI15" s="319">
        <f>DI16+DI23+DI27+DI28+DI30</f>
        <v>92.9794</v>
      </c>
      <c r="DJ15" s="320"/>
      <c r="DK15" s="320"/>
      <c r="DL15" s="320"/>
      <c r="DM15" s="320"/>
      <c r="DN15" s="320"/>
      <c r="DO15" s="320"/>
      <c r="DP15" s="320"/>
      <c r="DQ15" s="321"/>
      <c r="DR15" s="319">
        <f>DR16+DR23+DR27+DR28+DR30</f>
        <v>0</v>
      </c>
      <c r="DS15" s="320"/>
      <c r="DT15" s="320"/>
      <c r="DU15" s="320"/>
      <c r="DV15" s="320"/>
      <c r="DW15" s="320"/>
      <c r="DX15" s="320"/>
      <c r="DY15" s="320"/>
      <c r="DZ15" s="321"/>
      <c r="EA15" s="322"/>
      <c r="EB15" s="323"/>
      <c r="EC15" s="323"/>
      <c r="ED15" s="323"/>
      <c r="EE15" s="323"/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3"/>
      <c r="ES15" s="323"/>
      <c r="ET15" s="323"/>
      <c r="EU15" s="323"/>
      <c r="EV15" s="323"/>
      <c r="EW15" s="323"/>
      <c r="EX15" s="323"/>
      <c r="EY15" s="324"/>
    </row>
    <row r="16" spans="1:155" ht="10.5" customHeight="1">
      <c r="A16" s="259" t="s">
        <v>94</v>
      </c>
      <c r="B16" s="260"/>
      <c r="C16" s="260"/>
      <c r="D16" s="260"/>
      <c r="E16" s="260"/>
      <c r="F16" s="261"/>
      <c r="G16" s="268" t="s">
        <v>95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70"/>
      <c r="AO16" s="286">
        <f>AO17+AO18+AO19+AO22</f>
        <v>113.19</v>
      </c>
      <c r="AP16" s="287"/>
      <c r="AQ16" s="287"/>
      <c r="AR16" s="287"/>
      <c r="AS16" s="287"/>
      <c r="AT16" s="287"/>
      <c r="AU16" s="287"/>
      <c r="AV16" s="287"/>
      <c r="AW16" s="288"/>
      <c r="AX16" s="316">
        <f>AX17+AX18+AX19+AX22</f>
        <v>0</v>
      </c>
      <c r="AY16" s="317"/>
      <c r="AZ16" s="317"/>
      <c r="BA16" s="317"/>
      <c r="BB16" s="317"/>
      <c r="BC16" s="317"/>
      <c r="BD16" s="317"/>
      <c r="BE16" s="317"/>
      <c r="BF16" s="318"/>
      <c r="BG16" s="286">
        <f>BG17+BG18+BG19+BG22</f>
        <v>44.77</v>
      </c>
      <c r="BH16" s="287"/>
      <c r="BI16" s="287"/>
      <c r="BJ16" s="287"/>
      <c r="BK16" s="287"/>
      <c r="BL16" s="287"/>
      <c r="BM16" s="287"/>
      <c r="BN16" s="287"/>
      <c r="BO16" s="288"/>
      <c r="BP16" s="316">
        <f>BP17+BP18+BP19+BP22</f>
        <v>0</v>
      </c>
      <c r="BQ16" s="317"/>
      <c r="BR16" s="317"/>
      <c r="BS16" s="317"/>
      <c r="BT16" s="317"/>
      <c r="BU16" s="317"/>
      <c r="BV16" s="317"/>
      <c r="BW16" s="317"/>
      <c r="BX16" s="318"/>
      <c r="BY16" s="286">
        <f>BY17+BY18+BY19+BY22</f>
        <v>0.946</v>
      </c>
      <c r="BZ16" s="287"/>
      <c r="CA16" s="287"/>
      <c r="CB16" s="287"/>
      <c r="CC16" s="287"/>
      <c r="CD16" s="287"/>
      <c r="CE16" s="287"/>
      <c r="CF16" s="287"/>
      <c r="CG16" s="288"/>
      <c r="CH16" s="286">
        <f>CH17+CH18+CH19+CH22</f>
        <v>0</v>
      </c>
      <c r="CI16" s="287"/>
      <c r="CJ16" s="287"/>
      <c r="CK16" s="287"/>
      <c r="CL16" s="287"/>
      <c r="CM16" s="287"/>
      <c r="CN16" s="287"/>
      <c r="CO16" s="287"/>
      <c r="CP16" s="288"/>
      <c r="CQ16" s="286">
        <f>CQ17+CQ18+CQ19+CQ22</f>
        <v>2.43</v>
      </c>
      <c r="CR16" s="287"/>
      <c r="CS16" s="287"/>
      <c r="CT16" s="287"/>
      <c r="CU16" s="287"/>
      <c r="CV16" s="287"/>
      <c r="CW16" s="287"/>
      <c r="CX16" s="287"/>
      <c r="CY16" s="288"/>
      <c r="CZ16" s="286">
        <f>CZ17+CZ18+CZ19+CZ22</f>
        <v>0</v>
      </c>
      <c r="DA16" s="287"/>
      <c r="DB16" s="287"/>
      <c r="DC16" s="287"/>
      <c r="DD16" s="287"/>
      <c r="DE16" s="287"/>
      <c r="DF16" s="287"/>
      <c r="DG16" s="287"/>
      <c r="DH16" s="288"/>
      <c r="DI16" s="286">
        <f>DI17+DI18+DI19+DI22</f>
        <v>65.044</v>
      </c>
      <c r="DJ16" s="287"/>
      <c r="DK16" s="287"/>
      <c r="DL16" s="287"/>
      <c r="DM16" s="287"/>
      <c r="DN16" s="287"/>
      <c r="DO16" s="287"/>
      <c r="DP16" s="287"/>
      <c r="DQ16" s="288"/>
      <c r="DR16" s="286">
        <f>DR17+DR18+DR19+DR22</f>
        <v>0</v>
      </c>
      <c r="DS16" s="287"/>
      <c r="DT16" s="287"/>
      <c r="DU16" s="287"/>
      <c r="DV16" s="287"/>
      <c r="DW16" s="287"/>
      <c r="DX16" s="287"/>
      <c r="DY16" s="287"/>
      <c r="DZ16" s="288"/>
      <c r="EA16" s="247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248"/>
      <c r="ER16" s="248"/>
      <c r="ES16" s="248"/>
      <c r="ET16" s="248"/>
      <c r="EU16" s="248"/>
      <c r="EV16" s="248"/>
      <c r="EW16" s="248"/>
      <c r="EX16" s="248"/>
      <c r="EY16" s="249"/>
    </row>
    <row r="17" spans="1:155" ht="21.75" customHeight="1">
      <c r="A17" s="259" t="s">
        <v>96</v>
      </c>
      <c r="B17" s="260"/>
      <c r="C17" s="260"/>
      <c r="D17" s="260"/>
      <c r="E17" s="260"/>
      <c r="F17" s="261"/>
      <c r="G17" s="268" t="s">
        <v>97</v>
      </c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70"/>
      <c r="AO17" s="286">
        <f aca="true" t="shared" si="0" ref="AO17:AO22">BG17+BY17+CQ17+DI17</f>
        <v>113.19</v>
      </c>
      <c r="AP17" s="287"/>
      <c r="AQ17" s="287"/>
      <c r="AR17" s="287"/>
      <c r="AS17" s="287"/>
      <c r="AT17" s="287"/>
      <c r="AU17" s="287"/>
      <c r="AV17" s="287"/>
      <c r="AW17" s="288"/>
      <c r="AX17" s="316">
        <f aca="true" t="shared" si="1" ref="AX17:AX22">BP17+CH17+CZ17+DR17</f>
        <v>0</v>
      </c>
      <c r="AY17" s="317"/>
      <c r="AZ17" s="317"/>
      <c r="BA17" s="317"/>
      <c r="BB17" s="317"/>
      <c r="BC17" s="317"/>
      <c r="BD17" s="317"/>
      <c r="BE17" s="317"/>
      <c r="BF17" s="318"/>
      <c r="BG17" s="286">
        <v>44.77</v>
      </c>
      <c r="BH17" s="287"/>
      <c r="BI17" s="287"/>
      <c r="BJ17" s="287"/>
      <c r="BK17" s="287"/>
      <c r="BL17" s="287"/>
      <c r="BM17" s="287"/>
      <c r="BN17" s="287"/>
      <c r="BO17" s="288"/>
      <c r="BP17" s="316">
        <v>0</v>
      </c>
      <c r="BQ17" s="317"/>
      <c r="BR17" s="317"/>
      <c r="BS17" s="317"/>
      <c r="BT17" s="317"/>
      <c r="BU17" s="317"/>
      <c r="BV17" s="317"/>
      <c r="BW17" s="317"/>
      <c r="BX17" s="318"/>
      <c r="BY17" s="286">
        <v>0.946</v>
      </c>
      <c r="BZ17" s="287"/>
      <c r="CA17" s="287"/>
      <c r="CB17" s="287"/>
      <c r="CC17" s="287"/>
      <c r="CD17" s="287"/>
      <c r="CE17" s="287"/>
      <c r="CF17" s="287"/>
      <c r="CG17" s="288"/>
      <c r="CH17" s="286">
        <v>0</v>
      </c>
      <c r="CI17" s="287"/>
      <c r="CJ17" s="287"/>
      <c r="CK17" s="287"/>
      <c r="CL17" s="287"/>
      <c r="CM17" s="287"/>
      <c r="CN17" s="287"/>
      <c r="CO17" s="287"/>
      <c r="CP17" s="288"/>
      <c r="CQ17" s="286">
        <v>2.43</v>
      </c>
      <c r="CR17" s="287"/>
      <c r="CS17" s="287"/>
      <c r="CT17" s="287"/>
      <c r="CU17" s="287"/>
      <c r="CV17" s="287"/>
      <c r="CW17" s="287"/>
      <c r="CX17" s="287"/>
      <c r="CY17" s="288"/>
      <c r="CZ17" s="286">
        <v>0</v>
      </c>
      <c r="DA17" s="287"/>
      <c r="DB17" s="287"/>
      <c r="DC17" s="287"/>
      <c r="DD17" s="287"/>
      <c r="DE17" s="287"/>
      <c r="DF17" s="287"/>
      <c r="DG17" s="287"/>
      <c r="DH17" s="288"/>
      <c r="DI17" s="286">
        <v>65.044</v>
      </c>
      <c r="DJ17" s="287"/>
      <c r="DK17" s="287"/>
      <c r="DL17" s="287"/>
      <c r="DM17" s="287"/>
      <c r="DN17" s="287"/>
      <c r="DO17" s="287"/>
      <c r="DP17" s="287"/>
      <c r="DQ17" s="288"/>
      <c r="DR17" s="286">
        <v>0</v>
      </c>
      <c r="DS17" s="287"/>
      <c r="DT17" s="287"/>
      <c r="DU17" s="287"/>
      <c r="DV17" s="287"/>
      <c r="DW17" s="287"/>
      <c r="DX17" s="287"/>
      <c r="DY17" s="287"/>
      <c r="DZ17" s="288"/>
      <c r="EA17" s="247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8"/>
      <c r="EQ17" s="248"/>
      <c r="ER17" s="248"/>
      <c r="ES17" s="248"/>
      <c r="ET17" s="248"/>
      <c r="EU17" s="248"/>
      <c r="EV17" s="248"/>
      <c r="EW17" s="248"/>
      <c r="EX17" s="248"/>
      <c r="EY17" s="249"/>
    </row>
    <row r="18" spans="1:155" ht="10.5" customHeight="1">
      <c r="A18" s="259" t="s">
        <v>98</v>
      </c>
      <c r="B18" s="260"/>
      <c r="C18" s="260"/>
      <c r="D18" s="260"/>
      <c r="E18" s="260"/>
      <c r="F18" s="261"/>
      <c r="G18" s="268" t="s">
        <v>99</v>
      </c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70"/>
      <c r="AO18" s="286">
        <f t="shared" si="0"/>
        <v>0</v>
      </c>
      <c r="AP18" s="287"/>
      <c r="AQ18" s="287"/>
      <c r="AR18" s="287"/>
      <c r="AS18" s="287"/>
      <c r="AT18" s="287"/>
      <c r="AU18" s="287"/>
      <c r="AV18" s="287"/>
      <c r="AW18" s="288"/>
      <c r="AX18" s="286">
        <f t="shared" si="1"/>
        <v>0</v>
      </c>
      <c r="AY18" s="287"/>
      <c r="AZ18" s="287"/>
      <c r="BA18" s="287"/>
      <c r="BB18" s="287"/>
      <c r="BC18" s="287"/>
      <c r="BD18" s="287"/>
      <c r="BE18" s="287"/>
      <c r="BF18" s="288"/>
      <c r="BG18" s="286">
        <v>0</v>
      </c>
      <c r="BH18" s="287"/>
      <c r="BI18" s="287"/>
      <c r="BJ18" s="287"/>
      <c r="BK18" s="287"/>
      <c r="BL18" s="287"/>
      <c r="BM18" s="287"/>
      <c r="BN18" s="287"/>
      <c r="BO18" s="288"/>
      <c r="BP18" s="286">
        <v>0</v>
      </c>
      <c r="BQ18" s="287"/>
      <c r="BR18" s="287"/>
      <c r="BS18" s="287"/>
      <c r="BT18" s="287"/>
      <c r="BU18" s="287"/>
      <c r="BV18" s="287"/>
      <c r="BW18" s="287"/>
      <c r="BX18" s="288"/>
      <c r="BY18" s="286">
        <v>0</v>
      </c>
      <c r="BZ18" s="287"/>
      <c r="CA18" s="287"/>
      <c r="CB18" s="287"/>
      <c r="CC18" s="287"/>
      <c r="CD18" s="287"/>
      <c r="CE18" s="287"/>
      <c r="CF18" s="287"/>
      <c r="CG18" s="288"/>
      <c r="CH18" s="286">
        <v>0</v>
      </c>
      <c r="CI18" s="287"/>
      <c r="CJ18" s="287"/>
      <c r="CK18" s="287"/>
      <c r="CL18" s="287"/>
      <c r="CM18" s="287"/>
      <c r="CN18" s="287"/>
      <c r="CO18" s="287"/>
      <c r="CP18" s="288"/>
      <c r="CQ18" s="286">
        <v>0</v>
      </c>
      <c r="CR18" s="287"/>
      <c r="CS18" s="287"/>
      <c r="CT18" s="287"/>
      <c r="CU18" s="287"/>
      <c r="CV18" s="287"/>
      <c r="CW18" s="287"/>
      <c r="CX18" s="287"/>
      <c r="CY18" s="288"/>
      <c r="CZ18" s="286">
        <v>0</v>
      </c>
      <c r="DA18" s="287"/>
      <c r="DB18" s="287"/>
      <c r="DC18" s="287"/>
      <c r="DD18" s="287"/>
      <c r="DE18" s="287"/>
      <c r="DF18" s="287"/>
      <c r="DG18" s="287"/>
      <c r="DH18" s="288"/>
      <c r="DI18" s="286">
        <v>0</v>
      </c>
      <c r="DJ18" s="287"/>
      <c r="DK18" s="287"/>
      <c r="DL18" s="287"/>
      <c r="DM18" s="287"/>
      <c r="DN18" s="287"/>
      <c r="DO18" s="287"/>
      <c r="DP18" s="287"/>
      <c r="DQ18" s="288"/>
      <c r="DR18" s="286">
        <v>0</v>
      </c>
      <c r="DS18" s="287"/>
      <c r="DT18" s="287"/>
      <c r="DU18" s="287"/>
      <c r="DV18" s="287"/>
      <c r="DW18" s="287"/>
      <c r="DX18" s="287"/>
      <c r="DY18" s="287"/>
      <c r="DZ18" s="288"/>
      <c r="EA18" s="247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9"/>
    </row>
    <row r="19" spans="1:155" ht="21.75" customHeight="1">
      <c r="A19" s="259" t="s">
        <v>100</v>
      </c>
      <c r="B19" s="260"/>
      <c r="C19" s="260"/>
      <c r="D19" s="260"/>
      <c r="E19" s="260"/>
      <c r="F19" s="261"/>
      <c r="G19" s="268" t="s">
        <v>101</v>
      </c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70"/>
      <c r="AO19" s="286">
        <f t="shared" si="0"/>
        <v>0</v>
      </c>
      <c r="AP19" s="287"/>
      <c r="AQ19" s="287"/>
      <c r="AR19" s="287"/>
      <c r="AS19" s="287"/>
      <c r="AT19" s="287"/>
      <c r="AU19" s="287"/>
      <c r="AV19" s="287"/>
      <c r="AW19" s="288"/>
      <c r="AX19" s="286">
        <f t="shared" si="1"/>
        <v>0</v>
      </c>
      <c r="AY19" s="287"/>
      <c r="AZ19" s="287"/>
      <c r="BA19" s="287"/>
      <c r="BB19" s="287"/>
      <c r="BC19" s="287"/>
      <c r="BD19" s="287"/>
      <c r="BE19" s="287"/>
      <c r="BF19" s="288"/>
      <c r="BG19" s="286">
        <v>0</v>
      </c>
      <c r="BH19" s="287"/>
      <c r="BI19" s="287"/>
      <c r="BJ19" s="287"/>
      <c r="BK19" s="287"/>
      <c r="BL19" s="287"/>
      <c r="BM19" s="287"/>
      <c r="BN19" s="287"/>
      <c r="BO19" s="288"/>
      <c r="BP19" s="286">
        <v>0</v>
      </c>
      <c r="BQ19" s="287"/>
      <c r="BR19" s="287"/>
      <c r="BS19" s="287"/>
      <c r="BT19" s="287"/>
      <c r="BU19" s="287"/>
      <c r="BV19" s="287"/>
      <c r="BW19" s="287"/>
      <c r="BX19" s="288"/>
      <c r="BY19" s="286">
        <v>0</v>
      </c>
      <c r="BZ19" s="287"/>
      <c r="CA19" s="287"/>
      <c r="CB19" s="287"/>
      <c r="CC19" s="287"/>
      <c r="CD19" s="287"/>
      <c r="CE19" s="287"/>
      <c r="CF19" s="287"/>
      <c r="CG19" s="288"/>
      <c r="CH19" s="286">
        <v>0</v>
      </c>
      <c r="CI19" s="287"/>
      <c r="CJ19" s="287"/>
      <c r="CK19" s="287"/>
      <c r="CL19" s="287"/>
      <c r="CM19" s="287"/>
      <c r="CN19" s="287"/>
      <c r="CO19" s="287"/>
      <c r="CP19" s="288"/>
      <c r="CQ19" s="286">
        <v>0</v>
      </c>
      <c r="CR19" s="287"/>
      <c r="CS19" s="287"/>
      <c r="CT19" s="287"/>
      <c r="CU19" s="287"/>
      <c r="CV19" s="287"/>
      <c r="CW19" s="287"/>
      <c r="CX19" s="287"/>
      <c r="CY19" s="288"/>
      <c r="CZ19" s="286">
        <v>0</v>
      </c>
      <c r="DA19" s="287"/>
      <c r="DB19" s="287"/>
      <c r="DC19" s="287"/>
      <c r="DD19" s="287"/>
      <c r="DE19" s="287"/>
      <c r="DF19" s="287"/>
      <c r="DG19" s="287"/>
      <c r="DH19" s="288"/>
      <c r="DI19" s="286">
        <v>0</v>
      </c>
      <c r="DJ19" s="287"/>
      <c r="DK19" s="287"/>
      <c r="DL19" s="287"/>
      <c r="DM19" s="287"/>
      <c r="DN19" s="287"/>
      <c r="DO19" s="287"/>
      <c r="DP19" s="287"/>
      <c r="DQ19" s="288"/>
      <c r="DR19" s="286">
        <v>0</v>
      </c>
      <c r="DS19" s="287"/>
      <c r="DT19" s="287"/>
      <c r="DU19" s="287"/>
      <c r="DV19" s="287"/>
      <c r="DW19" s="287"/>
      <c r="DX19" s="287"/>
      <c r="DY19" s="287"/>
      <c r="DZ19" s="288"/>
      <c r="EA19" s="247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9"/>
    </row>
    <row r="20" spans="1:155" ht="21.75" customHeight="1">
      <c r="A20" s="259" t="s">
        <v>102</v>
      </c>
      <c r="B20" s="260"/>
      <c r="C20" s="260"/>
      <c r="D20" s="260"/>
      <c r="E20" s="260"/>
      <c r="F20" s="261"/>
      <c r="G20" s="268" t="s">
        <v>103</v>
      </c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70"/>
      <c r="AO20" s="286">
        <f t="shared" si="0"/>
        <v>0</v>
      </c>
      <c r="AP20" s="287"/>
      <c r="AQ20" s="287"/>
      <c r="AR20" s="287"/>
      <c r="AS20" s="287"/>
      <c r="AT20" s="287"/>
      <c r="AU20" s="287"/>
      <c r="AV20" s="287"/>
      <c r="AW20" s="288"/>
      <c r="AX20" s="286">
        <f t="shared" si="1"/>
        <v>0</v>
      </c>
      <c r="AY20" s="287"/>
      <c r="AZ20" s="287"/>
      <c r="BA20" s="287"/>
      <c r="BB20" s="287"/>
      <c r="BC20" s="287"/>
      <c r="BD20" s="287"/>
      <c r="BE20" s="287"/>
      <c r="BF20" s="288"/>
      <c r="BG20" s="286">
        <v>0</v>
      </c>
      <c r="BH20" s="287"/>
      <c r="BI20" s="287"/>
      <c r="BJ20" s="287"/>
      <c r="BK20" s="287"/>
      <c r="BL20" s="287"/>
      <c r="BM20" s="287"/>
      <c r="BN20" s="287"/>
      <c r="BO20" s="288"/>
      <c r="BP20" s="286">
        <v>0</v>
      </c>
      <c r="BQ20" s="287"/>
      <c r="BR20" s="287"/>
      <c r="BS20" s="287"/>
      <c r="BT20" s="287"/>
      <c r="BU20" s="287"/>
      <c r="BV20" s="287"/>
      <c r="BW20" s="287"/>
      <c r="BX20" s="288"/>
      <c r="BY20" s="286">
        <v>0</v>
      </c>
      <c r="BZ20" s="287"/>
      <c r="CA20" s="287"/>
      <c r="CB20" s="287"/>
      <c r="CC20" s="287"/>
      <c r="CD20" s="287"/>
      <c r="CE20" s="287"/>
      <c r="CF20" s="287"/>
      <c r="CG20" s="288"/>
      <c r="CH20" s="286">
        <v>0</v>
      </c>
      <c r="CI20" s="287"/>
      <c r="CJ20" s="287"/>
      <c r="CK20" s="287"/>
      <c r="CL20" s="287"/>
      <c r="CM20" s="287"/>
      <c r="CN20" s="287"/>
      <c r="CO20" s="287"/>
      <c r="CP20" s="288"/>
      <c r="CQ20" s="286">
        <v>0</v>
      </c>
      <c r="CR20" s="287"/>
      <c r="CS20" s="287"/>
      <c r="CT20" s="287"/>
      <c r="CU20" s="287"/>
      <c r="CV20" s="287"/>
      <c r="CW20" s="287"/>
      <c r="CX20" s="287"/>
      <c r="CY20" s="288"/>
      <c r="CZ20" s="286">
        <v>0</v>
      </c>
      <c r="DA20" s="287"/>
      <c r="DB20" s="287"/>
      <c r="DC20" s="287"/>
      <c r="DD20" s="287"/>
      <c r="DE20" s="287"/>
      <c r="DF20" s="287"/>
      <c r="DG20" s="287"/>
      <c r="DH20" s="288"/>
      <c r="DI20" s="286">
        <v>0</v>
      </c>
      <c r="DJ20" s="287"/>
      <c r="DK20" s="287"/>
      <c r="DL20" s="287"/>
      <c r="DM20" s="287"/>
      <c r="DN20" s="287"/>
      <c r="DO20" s="287"/>
      <c r="DP20" s="287"/>
      <c r="DQ20" s="288"/>
      <c r="DR20" s="286">
        <v>0</v>
      </c>
      <c r="DS20" s="287"/>
      <c r="DT20" s="287"/>
      <c r="DU20" s="287"/>
      <c r="DV20" s="287"/>
      <c r="DW20" s="287"/>
      <c r="DX20" s="287"/>
      <c r="DY20" s="287"/>
      <c r="DZ20" s="288"/>
      <c r="EA20" s="247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9"/>
    </row>
    <row r="21" spans="1:155" ht="22.5" customHeight="1">
      <c r="A21" s="259" t="s">
        <v>104</v>
      </c>
      <c r="B21" s="260"/>
      <c r="C21" s="260"/>
      <c r="D21" s="260"/>
      <c r="E21" s="260"/>
      <c r="F21" s="261"/>
      <c r="G21" s="268" t="s">
        <v>105</v>
      </c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70"/>
      <c r="AO21" s="286">
        <f t="shared" si="0"/>
        <v>0</v>
      </c>
      <c r="AP21" s="287"/>
      <c r="AQ21" s="287"/>
      <c r="AR21" s="287"/>
      <c r="AS21" s="287"/>
      <c r="AT21" s="287"/>
      <c r="AU21" s="287"/>
      <c r="AV21" s="287"/>
      <c r="AW21" s="288"/>
      <c r="AX21" s="286">
        <f t="shared" si="1"/>
        <v>0</v>
      </c>
      <c r="AY21" s="287"/>
      <c r="AZ21" s="287"/>
      <c r="BA21" s="287"/>
      <c r="BB21" s="287"/>
      <c r="BC21" s="287"/>
      <c r="BD21" s="287"/>
      <c r="BE21" s="287"/>
      <c r="BF21" s="288"/>
      <c r="BG21" s="286">
        <v>0</v>
      </c>
      <c r="BH21" s="287"/>
      <c r="BI21" s="287"/>
      <c r="BJ21" s="287"/>
      <c r="BK21" s="287"/>
      <c r="BL21" s="287"/>
      <c r="BM21" s="287"/>
      <c r="BN21" s="287"/>
      <c r="BO21" s="288"/>
      <c r="BP21" s="286">
        <v>0</v>
      </c>
      <c r="BQ21" s="287"/>
      <c r="BR21" s="287"/>
      <c r="BS21" s="287"/>
      <c r="BT21" s="287"/>
      <c r="BU21" s="287"/>
      <c r="BV21" s="287"/>
      <c r="BW21" s="287"/>
      <c r="BX21" s="288"/>
      <c r="BY21" s="286"/>
      <c r="BZ21" s="287"/>
      <c r="CA21" s="287"/>
      <c r="CB21" s="287"/>
      <c r="CC21" s="287"/>
      <c r="CD21" s="287"/>
      <c r="CE21" s="287"/>
      <c r="CF21" s="287"/>
      <c r="CG21" s="288"/>
      <c r="CH21" s="286">
        <v>0</v>
      </c>
      <c r="CI21" s="287"/>
      <c r="CJ21" s="287"/>
      <c r="CK21" s="287"/>
      <c r="CL21" s="287"/>
      <c r="CM21" s="287"/>
      <c r="CN21" s="287"/>
      <c r="CO21" s="287"/>
      <c r="CP21" s="288"/>
      <c r="CQ21" s="286">
        <v>0</v>
      </c>
      <c r="CR21" s="287"/>
      <c r="CS21" s="287"/>
      <c r="CT21" s="287"/>
      <c r="CU21" s="287"/>
      <c r="CV21" s="287"/>
      <c r="CW21" s="287"/>
      <c r="CX21" s="287"/>
      <c r="CY21" s="288"/>
      <c r="CZ21" s="286">
        <v>0</v>
      </c>
      <c r="DA21" s="287"/>
      <c r="DB21" s="287"/>
      <c r="DC21" s="287"/>
      <c r="DD21" s="287"/>
      <c r="DE21" s="287"/>
      <c r="DF21" s="287"/>
      <c r="DG21" s="287"/>
      <c r="DH21" s="288"/>
      <c r="DI21" s="286">
        <v>0</v>
      </c>
      <c r="DJ21" s="287"/>
      <c r="DK21" s="287"/>
      <c r="DL21" s="287"/>
      <c r="DM21" s="287"/>
      <c r="DN21" s="287"/>
      <c r="DO21" s="287"/>
      <c r="DP21" s="287"/>
      <c r="DQ21" s="288"/>
      <c r="DR21" s="286">
        <v>0</v>
      </c>
      <c r="DS21" s="287"/>
      <c r="DT21" s="287"/>
      <c r="DU21" s="287"/>
      <c r="DV21" s="287"/>
      <c r="DW21" s="287"/>
      <c r="DX21" s="287"/>
      <c r="DY21" s="287"/>
      <c r="DZ21" s="288"/>
      <c r="EA21" s="247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9"/>
    </row>
    <row r="22" spans="1:155" ht="10.5" customHeight="1">
      <c r="A22" s="259" t="s">
        <v>106</v>
      </c>
      <c r="B22" s="260"/>
      <c r="C22" s="260"/>
      <c r="D22" s="260"/>
      <c r="E22" s="260"/>
      <c r="F22" s="261"/>
      <c r="G22" s="268" t="s">
        <v>107</v>
      </c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70"/>
      <c r="AO22" s="286">
        <f t="shared" si="0"/>
        <v>0</v>
      </c>
      <c r="AP22" s="287"/>
      <c r="AQ22" s="287"/>
      <c r="AR22" s="287"/>
      <c r="AS22" s="287"/>
      <c r="AT22" s="287"/>
      <c r="AU22" s="287"/>
      <c r="AV22" s="287"/>
      <c r="AW22" s="288"/>
      <c r="AX22" s="286">
        <f t="shared" si="1"/>
        <v>0</v>
      </c>
      <c r="AY22" s="287"/>
      <c r="AZ22" s="287"/>
      <c r="BA22" s="287"/>
      <c r="BB22" s="287"/>
      <c r="BC22" s="287"/>
      <c r="BD22" s="287"/>
      <c r="BE22" s="287"/>
      <c r="BF22" s="288"/>
      <c r="BG22" s="286">
        <v>0</v>
      </c>
      <c r="BH22" s="287"/>
      <c r="BI22" s="287"/>
      <c r="BJ22" s="287"/>
      <c r="BK22" s="287"/>
      <c r="BL22" s="287"/>
      <c r="BM22" s="287"/>
      <c r="BN22" s="287"/>
      <c r="BO22" s="288"/>
      <c r="BP22" s="286">
        <v>0</v>
      </c>
      <c r="BQ22" s="287"/>
      <c r="BR22" s="287"/>
      <c r="BS22" s="287"/>
      <c r="BT22" s="287"/>
      <c r="BU22" s="287"/>
      <c r="BV22" s="287"/>
      <c r="BW22" s="287"/>
      <c r="BX22" s="288"/>
      <c r="BY22" s="286"/>
      <c r="BZ22" s="287"/>
      <c r="CA22" s="287"/>
      <c r="CB22" s="287"/>
      <c r="CC22" s="287"/>
      <c r="CD22" s="287"/>
      <c r="CE22" s="287"/>
      <c r="CF22" s="287"/>
      <c r="CG22" s="288"/>
      <c r="CH22" s="286">
        <v>0</v>
      </c>
      <c r="CI22" s="287"/>
      <c r="CJ22" s="287"/>
      <c r="CK22" s="287"/>
      <c r="CL22" s="287"/>
      <c r="CM22" s="287"/>
      <c r="CN22" s="287"/>
      <c r="CO22" s="287"/>
      <c r="CP22" s="288"/>
      <c r="CQ22" s="286">
        <v>0</v>
      </c>
      <c r="CR22" s="287"/>
      <c r="CS22" s="287"/>
      <c r="CT22" s="287"/>
      <c r="CU22" s="287"/>
      <c r="CV22" s="287"/>
      <c r="CW22" s="287"/>
      <c r="CX22" s="287"/>
      <c r="CY22" s="288"/>
      <c r="CZ22" s="286">
        <v>0</v>
      </c>
      <c r="DA22" s="287"/>
      <c r="DB22" s="287"/>
      <c r="DC22" s="287"/>
      <c r="DD22" s="287"/>
      <c r="DE22" s="287"/>
      <c r="DF22" s="287"/>
      <c r="DG22" s="287"/>
      <c r="DH22" s="288"/>
      <c r="DI22" s="286">
        <v>0</v>
      </c>
      <c r="DJ22" s="287"/>
      <c r="DK22" s="287"/>
      <c r="DL22" s="287"/>
      <c r="DM22" s="287"/>
      <c r="DN22" s="287"/>
      <c r="DO22" s="287"/>
      <c r="DP22" s="287"/>
      <c r="DQ22" s="288"/>
      <c r="DR22" s="286">
        <v>0</v>
      </c>
      <c r="DS22" s="287"/>
      <c r="DT22" s="287"/>
      <c r="DU22" s="287"/>
      <c r="DV22" s="287"/>
      <c r="DW22" s="287"/>
      <c r="DX22" s="287"/>
      <c r="DY22" s="287"/>
      <c r="DZ22" s="288"/>
      <c r="EA22" s="247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9"/>
    </row>
    <row r="23" spans="1:155" ht="10.5" customHeight="1">
      <c r="A23" s="259" t="s">
        <v>108</v>
      </c>
      <c r="B23" s="260"/>
      <c r="C23" s="260"/>
      <c r="D23" s="260"/>
      <c r="E23" s="260"/>
      <c r="F23" s="261"/>
      <c r="G23" s="268" t="s">
        <v>109</v>
      </c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70"/>
      <c r="AO23" s="286">
        <f>SUM(AO24:AW26)</f>
        <v>47.8291</v>
      </c>
      <c r="AP23" s="287"/>
      <c r="AQ23" s="287"/>
      <c r="AR23" s="287"/>
      <c r="AS23" s="287"/>
      <c r="AT23" s="287"/>
      <c r="AU23" s="287"/>
      <c r="AV23" s="287"/>
      <c r="AW23" s="288"/>
      <c r="AX23" s="316">
        <f>SUM(AX24:BF26)</f>
        <v>3.820381355932203</v>
      </c>
      <c r="AY23" s="317"/>
      <c r="AZ23" s="317"/>
      <c r="BA23" s="317"/>
      <c r="BB23" s="317"/>
      <c r="BC23" s="317"/>
      <c r="BD23" s="317"/>
      <c r="BE23" s="317"/>
      <c r="BF23" s="318"/>
      <c r="BG23" s="286">
        <f>SUM(BG24:BO26)</f>
        <v>16.48</v>
      </c>
      <c r="BH23" s="287"/>
      <c r="BI23" s="287"/>
      <c r="BJ23" s="287"/>
      <c r="BK23" s="287"/>
      <c r="BL23" s="287"/>
      <c r="BM23" s="287"/>
      <c r="BN23" s="287"/>
      <c r="BO23" s="288"/>
      <c r="BP23" s="316">
        <f>SUM(BP24:BX26)</f>
        <v>3.575042372881356</v>
      </c>
      <c r="BQ23" s="317"/>
      <c r="BR23" s="317"/>
      <c r="BS23" s="317"/>
      <c r="BT23" s="317"/>
      <c r="BU23" s="317"/>
      <c r="BV23" s="317"/>
      <c r="BW23" s="317"/>
      <c r="BX23" s="318"/>
      <c r="BY23" s="286">
        <f>SUM(BY24:CG26)</f>
        <v>6.557</v>
      </c>
      <c r="BZ23" s="287"/>
      <c r="CA23" s="287"/>
      <c r="CB23" s="287"/>
      <c r="CC23" s="287"/>
      <c r="CD23" s="287"/>
      <c r="CE23" s="287"/>
      <c r="CF23" s="287"/>
      <c r="CG23" s="288"/>
      <c r="CH23" s="286">
        <f>SUM(CH24:CP26)</f>
        <v>0.24533898305084745</v>
      </c>
      <c r="CI23" s="287"/>
      <c r="CJ23" s="287"/>
      <c r="CK23" s="287"/>
      <c r="CL23" s="287"/>
      <c r="CM23" s="287"/>
      <c r="CN23" s="287"/>
      <c r="CO23" s="287"/>
      <c r="CP23" s="288"/>
      <c r="CQ23" s="286">
        <f>SUM(CQ24:CY26)</f>
        <v>11.04</v>
      </c>
      <c r="CR23" s="287"/>
      <c r="CS23" s="287"/>
      <c r="CT23" s="287"/>
      <c r="CU23" s="287"/>
      <c r="CV23" s="287"/>
      <c r="CW23" s="287"/>
      <c r="CX23" s="287"/>
      <c r="CY23" s="288"/>
      <c r="CZ23" s="286">
        <f>SUM(CZ24:DH26)</f>
        <v>0</v>
      </c>
      <c r="DA23" s="287"/>
      <c r="DB23" s="287"/>
      <c r="DC23" s="287"/>
      <c r="DD23" s="287"/>
      <c r="DE23" s="287"/>
      <c r="DF23" s="287"/>
      <c r="DG23" s="287"/>
      <c r="DH23" s="288"/>
      <c r="DI23" s="286">
        <f>SUM(DI24:DQ26)</f>
        <v>13.7521</v>
      </c>
      <c r="DJ23" s="287"/>
      <c r="DK23" s="287"/>
      <c r="DL23" s="287"/>
      <c r="DM23" s="287"/>
      <c r="DN23" s="287"/>
      <c r="DO23" s="287"/>
      <c r="DP23" s="287"/>
      <c r="DQ23" s="288"/>
      <c r="DR23" s="286">
        <f>SUM(DR24:DZ26)</f>
        <v>0</v>
      </c>
      <c r="DS23" s="287"/>
      <c r="DT23" s="287"/>
      <c r="DU23" s="287"/>
      <c r="DV23" s="287"/>
      <c r="DW23" s="287"/>
      <c r="DX23" s="287"/>
      <c r="DY23" s="287"/>
      <c r="DZ23" s="288"/>
      <c r="EA23" s="247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9"/>
    </row>
    <row r="24" spans="1:155" ht="10.5" customHeight="1">
      <c r="A24" s="259" t="s">
        <v>110</v>
      </c>
      <c r="B24" s="260"/>
      <c r="C24" s="260"/>
      <c r="D24" s="260"/>
      <c r="E24" s="260"/>
      <c r="F24" s="261"/>
      <c r="G24" s="268" t="s">
        <v>111</v>
      </c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70"/>
      <c r="AO24" s="286">
        <f>BG24+BY24+CQ24+DI24</f>
        <v>47.8291</v>
      </c>
      <c r="AP24" s="287"/>
      <c r="AQ24" s="287"/>
      <c r="AR24" s="287"/>
      <c r="AS24" s="287"/>
      <c r="AT24" s="287"/>
      <c r="AU24" s="287"/>
      <c r="AV24" s="287"/>
      <c r="AW24" s="288"/>
      <c r="AX24" s="316">
        <f>BP24+CH24+CZ24+DR24</f>
        <v>3.820381355932203</v>
      </c>
      <c r="AY24" s="317"/>
      <c r="AZ24" s="317"/>
      <c r="BA24" s="317"/>
      <c r="BB24" s="317"/>
      <c r="BC24" s="317"/>
      <c r="BD24" s="317"/>
      <c r="BE24" s="317"/>
      <c r="BF24" s="318"/>
      <c r="BG24" s="286">
        <v>16.48</v>
      </c>
      <c r="BH24" s="287"/>
      <c r="BI24" s="287"/>
      <c r="BJ24" s="287"/>
      <c r="BK24" s="287"/>
      <c r="BL24" s="287"/>
      <c r="BM24" s="287"/>
      <c r="BN24" s="287"/>
      <c r="BO24" s="288"/>
      <c r="BP24" s="316">
        <f>'7.1'!BS23/1.18</f>
        <v>3.575042372881356</v>
      </c>
      <c r="BQ24" s="317"/>
      <c r="BR24" s="317"/>
      <c r="BS24" s="317"/>
      <c r="BT24" s="317"/>
      <c r="BU24" s="317"/>
      <c r="BV24" s="317"/>
      <c r="BW24" s="317"/>
      <c r="BX24" s="318"/>
      <c r="BY24" s="286">
        <v>6.557</v>
      </c>
      <c r="BZ24" s="287"/>
      <c r="CA24" s="287"/>
      <c r="CB24" s="287"/>
      <c r="CC24" s="287"/>
      <c r="CD24" s="287"/>
      <c r="CE24" s="287"/>
      <c r="CF24" s="287"/>
      <c r="CG24" s="288"/>
      <c r="CH24" s="286">
        <f>'7.1'!CI34/1.18</f>
        <v>0.24533898305084745</v>
      </c>
      <c r="CI24" s="287"/>
      <c r="CJ24" s="287"/>
      <c r="CK24" s="287"/>
      <c r="CL24" s="287"/>
      <c r="CM24" s="287"/>
      <c r="CN24" s="287"/>
      <c r="CO24" s="287"/>
      <c r="CP24" s="288"/>
      <c r="CQ24" s="286">
        <v>11.04</v>
      </c>
      <c r="CR24" s="287"/>
      <c r="CS24" s="287"/>
      <c r="CT24" s="287"/>
      <c r="CU24" s="287"/>
      <c r="CV24" s="287"/>
      <c r="CW24" s="287"/>
      <c r="CX24" s="287"/>
      <c r="CY24" s="288"/>
      <c r="CZ24" s="286">
        <v>0</v>
      </c>
      <c r="DA24" s="287"/>
      <c r="DB24" s="287"/>
      <c r="DC24" s="287"/>
      <c r="DD24" s="287"/>
      <c r="DE24" s="287"/>
      <c r="DF24" s="287"/>
      <c r="DG24" s="287"/>
      <c r="DH24" s="288"/>
      <c r="DI24" s="286">
        <v>13.7521</v>
      </c>
      <c r="DJ24" s="287"/>
      <c r="DK24" s="287"/>
      <c r="DL24" s="287"/>
      <c r="DM24" s="287"/>
      <c r="DN24" s="287"/>
      <c r="DO24" s="287"/>
      <c r="DP24" s="287"/>
      <c r="DQ24" s="288"/>
      <c r="DR24" s="286">
        <v>0</v>
      </c>
      <c r="DS24" s="287"/>
      <c r="DT24" s="287"/>
      <c r="DU24" s="287"/>
      <c r="DV24" s="287"/>
      <c r="DW24" s="287"/>
      <c r="DX24" s="287"/>
      <c r="DY24" s="287"/>
      <c r="DZ24" s="288"/>
      <c r="EA24" s="247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9"/>
    </row>
    <row r="25" spans="1:155" ht="10.5" customHeight="1">
      <c r="A25" s="259" t="s">
        <v>112</v>
      </c>
      <c r="B25" s="260"/>
      <c r="C25" s="260"/>
      <c r="D25" s="260"/>
      <c r="E25" s="260"/>
      <c r="F25" s="261"/>
      <c r="G25" s="268" t="s">
        <v>113</v>
      </c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70"/>
      <c r="AO25" s="286">
        <v>0</v>
      </c>
      <c r="AP25" s="287"/>
      <c r="AQ25" s="287"/>
      <c r="AR25" s="287"/>
      <c r="AS25" s="287"/>
      <c r="AT25" s="287"/>
      <c r="AU25" s="287"/>
      <c r="AV25" s="287"/>
      <c r="AW25" s="288"/>
      <c r="AX25" s="286">
        <v>0</v>
      </c>
      <c r="AY25" s="287"/>
      <c r="AZ25" s="287"/>
      <c r="BA25" s="287"/>
      <c r="BB25" s="287"/>
      <c r="BC25" s="287"/>
      <c r="BD25" s="287"/>
      <c r="BE25" s="287"/>
      <c r="BF25" s="288"/>
      <c r="BG25" s="286">
        <v>0</v>
      </c>
      <c r="BH25" s="287"/>
      <c r="BI25" s="287"/>
      <c r="BJ25" s="287"/>
      <c r="BK25" s="287"/>
      <c r="BL25" s="287"/>
      <c r="BM25" s="287"/>
      <c r="BN25" s="287"/>
      <c r="BO25" s="288"/>
      <c r="BP25" s="286">
        <v>0</v>
      </c>
      <c r="BQ25" s="287"/>
      <c r="BR25" s="287"/>
      <c r="BS25" s="287"/>
      <c r="BT25" s="287"/>
      <c r="BU25" s="287"/>
      <c r="BV25" s="287"/>
      <c r="BW25" s="287"/>
      <c r="BX25" s="288"/>
      <c r="BY25" s="286">
        <v>0</v>
      </c>
      <c r="BZ25" s="287"/>
      <c r="CA25" s="287"/>
      <c r="CB25" s="287"/>
      <c r="CC25" s="287"/>
      <c r="CD25" s="287"/>
      <c r="CE25" s="287"/>
      <c r="CF25" s="287"/>
      <c r="CG25" s="288"/>
      <c r="CH25" s="286">
        <v>0</v>
      </c>
      <c r="CI25" s="287"/>
      <c r="CJ25" s="287"/>
      <c r="CK25" s="287"/>
      <c r="CL25" s="287"/>
      <c r="CM25" s="287"/>
      <c r="CN25" s="287"/>
      <c r="CO25" s="287"/>
      <c r="CP25" s="288"/>
      <c r="CQ25" s="286">
        <v>0</v>
      </c>
      <c r="CR25" s="287"/>
      <c r="CS25" s="287"/>
      <c r="CT25" s="287"/>
      <c r="CU25" s="287"/>
      <c r="CV25" s="287"/>
      <c r="CW25" s="287"/>
      <c r="CX25" s="287"/>
      <c r="CY25" s="288"/>
      <c r="CZ25" s="286">
        <v>0</v>
      </c>
      <c r="DA25" s="287"/>
      <c r="DB25" s="287"/>
      <c r="DC25" s="287"/>
      <c r="DD25" s="287"/>
      <c r="DE25" s="287"/>
      <c r="DF25" s="287"/>
      <c r="DG25" s="287"/>
      <c r="DH25" s="288"/>
      <c r="DI25" s="286">
        <v>0</v>
      </c>
      <c r="DJ25" s="287"/>
      <c r="DK25" s="287"/>
      <c r="DL25" s="287"/>
      <c r="DM25" s="287"/>
      <c r="DN25" s="287"/>
      <c r="DO25" s="287"/>
      <c r="DP25" s="287"/>
      <c r="DQ25" s="288"/>
      <c r="DR25" s="286">
        <v>0</v>
      </c>
      <c r="DS25" s="287"/>
      <c r="DT25" s="287"/>
      <c r="DU25" s="287"/>
      <c r="DV25" s="287"/>
      <c r="DW25" s="287"/>
      <c r="DX25" s="287"/>
      <c r="DY25" s="287"/>
      <c r="DZ25" s="288"/>
      <c r="EA25" s="247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9"/>
    </row>
    <row r="26" spans="1:155" ht="21.75" customHeight="1">
      <c r="A26" s="259" t="s">
        <v>114</v>
      </c>
      <c r="B26" s="260"/>
      <c r="C26" s="260"/>
      <c r="D26" s="260"/>
      <c r="E26" s="260"/>
      <c r="F26" s="261"/>
      <c r="G26" s="268" t="s">
        <v>115</v>
      </c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70"/>
      <c r="AO26" s="286">
        <v>0</v>
      </c>
      <c r="AP26" s="287"/>
      <c r="AQ26" s="287"/>
      <c r="AR26" s="287"/>
      <c r="AS26" s="287"/>
      <c r="AT26" s="287"/>
      <c r="AU26" s="287"/>
      <c r="AV26" s="287"/>
      <c r="AW26" s="288"/>
      <c r="AX26" s="286">
        <v>0</v>
      </c>
      <c r="AY26" s="287"/>
      <c r="AZ26" s="287"/>
      <c r="BA26" s="287"/>
      <c r="BB26" s="287"/>
      <c r="BC26" s="287"/>
      <c r="BD26" s="287"/>
      <c r="BE26" s="287"/>
      <c r="BF26" s="288"/>
      <c r="BG26" s="286">
        <v>0</v>
      </c>
      <c r="BH26" s="287"/>
      <c r="BI26" s="287"/>
      <c r="BJ26" s="287"/>
      <c r="BK26" s="287"/>
      <c r="BL26" s="287"/>
      <c r="BM26" s="287"/>
      <c r="BN26" s="287"/>
      <c r="BO26" s="288"/>
      <c r="BP26" s="286">
        <v>0</v>
      </c>
      <c r="BQ26" s="287"/>
      <c r="BR26" s="287"/>
      <c r="BS26" s="287"/>
      <c r="BT26" s="287"/>
      <c r="BU26" s="287"/>
      <c r="BV26" s="287"/>
      <c r="BW26" s="287"/>
      <c r="BX26" s="288"/>
      <c r="BY26" s="286">
        <v>0</v>
      </c>
      <c r="BZ26" s="287"/>
      <c r="CA26" s="287"/>
      <c r="CB26" s="287"/>
      <c r="CC26" s="287"/>
      <c r="CD26" s="287"/>
      <c r="CE26" s="287"/>
      <c r="CF26" s="287"/>
      <c r="CG26" s="288"/>
      <c r="CH26" s="286">
        <v>0</v>
      </c>
      <c r="CI26" s="287"/>
      <c r="CJ26" s="287"/>
      <c r="CK26" s="287"/>
      <c r="CL26" s="287"/>
      <c r="CM26" s="287"/>
      <c r="CN26" s="287"/>
      <c r="CO26" s="287"/>
      <c r="CP26" s="288"/>
      <c r="CQ26" s="286">
        <v>0</v>
      </c>
      <c r="CR26" s="287"/>
      <c r="CS26" s="287"/>
      <c r="CT26" s="287"/>
      <c r="CU26" s="287"/>
      <c r="CV26" s="287"/>
      <c r="CW26" s="287"/>
      <c r="CX26" s="287"/>
      <c r="CY26" s="288"/>
      <c r="CZ26" s="286">
        <v>0</v>
      </c>
      <c r="DA26" s="287"/>
      <c r="DB26" s="287"/>
      <c r="DC26" s="287"/>
      <c r="DD26" s="287"/>
      <c r="DE26" s="287"/>
      <c r="DF26" s="287"/>
      <c r="DG26" s="287"/>
      <c r="DH26" s="288"/>
      <c r="DI26" s="286">
        <v>0</v>
      </c>
      <c r="DJ26" s="287"/>
      <c r="DK26" s="287"/>
      <c r="DL26" s="287"/>
      <c r="DM26" s="287"/>
      <c r="DN26" s="287"/>
      <c r="DO26" s="287"/>
      <c r="DP26" s="287"/>
      <c r="DQ26" s="288"/>
      <c r="DR26" s="286">
        <v>0</v>
      </c>
      <c r="DS26" s="287"/>
      <c r="DT26" s="287"/>
      <c r="DU26" s="287"/>
      <c r="DV26" s="287"/>
      <c r="DW26" s="287"/>
      <c r="DX26" s="287"/>
      <c r="DY26" s="287"/>
      <c r="DZ26" s="288"/>
      <c r="EA26" s="247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9"/>
    </row>
    <row r="27" spans="1:155" ht="10.5" customHeight="1">
      <c r="A27" s="259" t="s">
        <v>116</v>
      </c>
      <c r="B27" s="260"/>
      <c r="C27" s="260"/>
      <c r="D27" s="260"/>
      <c r="E27" s="260"/>
      <c r="F27" s="261"/>
      <c r="G27" s="268" t="s">
        <v>117</v>
      </c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70"/>
      <c r="AO27" s="286">
        <f>BG27+BY27+CQ27+DI27</f>
        <v>28.9838</v>
      </c>
      <c r="AP27" s="287"/>
      <c r="AQ27" s="287"/>
      <c r="AR27" s="287"/>
      <c r="AS27" s="287"/>
      <c r="AT27" s="287"/>
      <c r="AU27" s="287"/>
      <c r="AV27" s="287"/>
      <c r="AW27" s="288"/>
      <c r="AX27" s="316">
        <f>BP27+CH27+CZ27+DR27</f>
        <v>0.6876686440677963</v>
      </c>
      <c r="AY27" s="317"/>
      <c r="AZ27" s="317"/>
      <c r="BA27" s="317"/>
      <c r="BB27" s="317"/>
      <c r="BC27" s="317"/>
      <c r="BD27" s="317"/>
      <c r="BE27" s="317"/>
      <c r="BF27" s="318"/>
      <c r="BG27" s="286">
        <v>11.03</v>
      </c>
      <c r="BH27" s="287"/>
      <c r="BI27" s="287"/>
      <c r="BJ27" s="287"/>
      <c r="BK27" s="287"/>
      <c r="BL27" s="287"/>
      <c r="BM27" s="287"/>
      <c r="BN27" s="287"/>
      <c r="BO27" s="288"/>
      <c r="BP27" s="316">
        <f>'7.1'!BS23-8!BP24</f>
        <v>0.6435076271186437</v>
      </c>
      <c r="BQ27" s="317"/>
      <c r="BR27" s="317"/>
      <c r="BS27" s="317"/>
      <c r="BT27" s="317"/>
      <c r="BU27" s="317"/>
      <c r="BV27" s="317"/>
      <c r="BW27" s="317"/>
      <c r="BX27" s="318"/>
      <c r="BY27" s="286">
        <v>1.3505</v>
      </c>
      <c r="BZ27" s="287"/>
      <c r="CA27" s="287"/>
      <c r="CB27" s="287"/>
      <c r="CC27" s="287"/>
      <c r="CD27" s="287"/>
      <c r="CE27" s="287"/>
      <c r="CF27" s="287"/>
      <c r="CG27" s="288"/>
      <c r="CH27" s="286">
        <f>-CH24+'7.1'!CI34</f>
        <v>0.04416101694915253</v>
      </c>
      <c r="CI27" s="287"/>
      <c r="CJ27" s="287"/>
      <c r="CK27" s="287"/>
      <c r="CL27" s="287"/>
      <c r="CM27" s="287"/>
      <c r="CN27" s="287"/>
      <c r="CO27" s="287"/>
      <c r="CP27" s="288"/>
      <c r="CQ27" s="286">
        <v>2.42</v>
      </c>
      <c r="CR27" s="287"/>
      <c r="CS27" s="287"/>
      <c r="CT27" s="287"/>
      <c r="CU27" s="287"/>
      <c r="CV27" s="287"/>
      <c r="CW27" s="287"/>
      <c r="CX27" s="287"/>
      <c r="CY27" s="288"/>
      <c r="CZ27" s="286"/>
      <c r="DA27" s="287"/>
      <c r="DB27" s="287"/>
      <c r="DC27" s="287"/>
      <c r="DD27" s="287"/>
      <c r="DE27" s="287"/>
      <c r="DF27" s="287"/>
      <c r="DG27" s="287"/>
      <c r="DH27" s="288"/>
      <c r="DI27" s="286">
        <v>14.1833</v>
      </c>
      <c r="DJ27" s="287"/>
      <c r="DK27" s="287"/>
      <c r="DL27" s="287"/>
      <c r="DM27" s="287"/>
      <c r="DN27" s="287"/>
      <c r="DO27" s="287"/>
      <c r="DP27" s="287"/>
      <c r="DQ27" s="288"/>
      <c r="DR27" s="286"/>
      <c r="DS27" s="287"/>
      <c r="DT27" s="287"/>
      <c r="DU27" s="287"/>
      <c r="DV27" s="287"/>
      <c r="DW27" s="287"/>
      <c r="DX27" s="287"/>
      <c r="DY27" s="287"/>
      <c r="DZ27" s="288"/>
      <c r="EA27" s="247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9"/>
    </row>
    <row r="28" spans="1:155" ht="10.5" customHeight="1">
      <c r="A28" s="259" t="s">
        <v>118</v>
      </c>
      <c r="B28" s="260"/>
      <c r="C28" s="260"/>
      <c r="D28" s="260"/>
      <c r="E28" s="260"/>
      <c r="F28" s="261"/>
      <c r="G28" s="268" t="s">
        <v>119</v>
      </c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70"/>
      <c r="AO28" s="286">
        <v>0</v>
      </c>
      <c r="AP28" s="287"/>
      <c r="AQ28" s="287"/>
      <c r="AR28" s="287"/>
      <c r="AS28" s="287"/>
      <c r="AT28" s="287"/>
      <c r="AU28" s="287"/>
      <c r="AV28" s="287"/>
      <c r="AW28" s="288"/>
      <c r="AX28" s="286">
        <v>0</v>
      </c>
      <c r="AY28" s="287"/>
      <c r="AZ28" s="287"/>
      <c r="BA28" s="287"/>
      <c r="BB28" s="287"/>
      <c r="BC28" s="287"/>
      <c r="BD28" s="287"/>
      <c r="BE28" s="287"/>
      <c r="BF28" s="288"/>
      <c r="BG28" s="286">
        <v>0</v>
      </c>
      <c r="BH28" s="287"/>
      <c r="BI28" s="287"/>
      <c r="BJ28" s="287"/>
      <c r="BK28" s="287"/>
      <c r="BL28" s="287"/>
      <c r="BM28" s="287"/>
      <c r="BN28" s="287"/>
      <c r="BO28" s="288"/>
      <c r="BP28" s="286">
        <v>0</v>
      </c>
      <c r="BQ28" s="287"/>
      <c r="BR28" s="287"/>
      <c r="BS28" s="287"/>
      <c r="BT28" s="287"/>
      <c r="BU28" s="287"/>
      <c r="BV28" s="287"/>
      <c r="BW28" s="287"/>
      <c r="BX28" s="288"/>
      <c r="BY28" s="286">
        <v>0</v>
      </c>
      <c r="BZ28" s="287"/>
      <c r="CA28" s="287"/>
      <c r="CB28" s="287"/>
      <c r="CC28" s="287"/>
      <c r="CD28" s="287"/>
      <c r="CE28" s="287"/>
      <c r="CF28" s="287"/>
      <c r="CG28" s="288"/>
      <c r="CH28" s="286">
        <v>0</v>
      </c>
      <c r="CI28" s="287"/>
      <c r="CJ28" s="287"/>
      <c r="CK28" s="287"/>
      <c r="CL28" s="287"/>
      <c r="CM28" s="287"/>
      <c r="CN28" s="287"/>
      <c r="CO28" s="287"/>
      <c r="CP28" s="288"/>
      <c r="CQ28" s="286">
        <v>0</v>
      </c>
      <c r="CR28" s="287"/>
      <c r="CS28" s="287"/>
      <c r="CT28" s="287"/>
      <c r="CU28" s="287"/>
      <c r="CV28" s="287"/>
      <c r="CW28" s="287"/>
      <c r="CX28" s="287"/>
      <c r="CY28" s="288"/>
      <c r="CZ28" s="286">
        <v>0</v>
      </c>
      <c r="DA28" s="287"/>
      <c r="DB28" s="287"/>
      <c r="DC28" s="287"/>
      <c r="DD28" s="287"/>
      <c r="DE28" s="287"/>
      <c r="DF28" s="287"/>
      <c r="DG28" s="287"/>
      <c r="DH28" s="288"/>
      <c r="DI28" s="286">
        <v>0</v>
      </c>
      <c r="DJ28" s="287"/>
      <c r="DK28" s="287"/>
      <c r="DL28" s="287"/>
      <c r="DM28" s="287"/>
      <c r="DN28" s="287"/>
      <c r="DO28" s="287"/>
      <c r="DP28" s="287"/>
      <c r="DQ28" s="288"/>
      <c r="DR28" s="286">
        <v>0</v>
      </c>
      <c r="DS28" s="287"/>
      <c r="DT28" s="287"/>
      <c r="DU28" s="287"/>
      <c r="DV28" s="287"/>
      <c r="DW28" s="287"/>
      <c r="DX28" s="287"/>
      <c r="DY28" s="287"/>
      <c r="DZ28" s="288"/>
      <c r="EA28" s="247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9"/>
    </row>
    <row r="29" spans="1:155" ht="10.5" customHeight="1">
      <c r="A29" s="259" t="s">
        <v>120</v>
      </c>
      <c r="B29" s="260"/>
      <c r="C29" s="260"/>
      <c r="D29" s="260"/>
      <c r="E29" s="260"/>
      <c r="F29" s="261"/>
      <c r="G29" s="268" t="s">
        <v>121</v>
      </c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70"/>
      <c r="AO29" s="286">
        <v>0</v>
      </c>
      <c r="AP29" s="287"/>
      <c r="AQ29" s="287"/>
      <c r="AR29" s="287"/>
      <c r="AS29" s="287"/>
      <c r="AT29" s="287"/>
      <c r="AU29" s="287"/>
      <c r="AV29" s="287"/>
      <c r="AW29" s="288"/>
      <c r="AX29" s="286">
        <v>0</v>
      </c>
      <c r="AY29" s="287"/>
      <c r="AZ29" s="287"/>
      <c r="BA29" s="287"/>
      <c r="BB29" s="287"/>
      <c r="BC29" s="287"/>
      <c r="BD29" s="287"/>
      <c r="BE29" s="287"/>
      <c r="BF29" s="288"/>
      <c r="BG29" s="286">
        <v>0</v>
      </c>
      <c r="BH29" s="287"/>
      <c r="BI29" s="287"/>
      <c r="BJ29" s="287"/>
      <c r="BK29" s="287"/>
      <c r="BL29" s="287"/>
      <c r="BM29" s="287"/>
      <c r="BN29" s="287"/>
      <c r="BO29" s="288"/>
      <c r="BP29" s="286">
        <v>0</v>
      </c>
      <c r="BQ29" s="287"/>
      <c r="BR29" s="287"/>
      <c r="BS29" s="287"/>
      <c r="BT29" s="287"/>
      <c r="BU29" s="287"/>
      <c r="BV29" s="287"/>
      <c r="BW29" s="287"/>
      <c r="BX29" s="288"/>
      <c r="BY29" s="286">
        <v>0</v>
      </c>
      <c r="BZ29" s="287"/>
      <c r="CA29" s="287"/>
      <c r="CB29" s="287"/>
      <c r="CC29" s="287"/>
      <c r="CD29" s="287"/>
      <c r="CE29" s="287"/>
      <c r="CF29" s="287"/>
      <c r="CG29" s="288"/>
      <c r="CH29" s="286">
        <v>0</v>
      </c>
      <c r="CI29" s="287"/>
      <c r="CJ29" s="287"/>
      <c r="CK29" s="287"/>
      <c r="CL29" s="287"/>
      <c r="CM29" s="287"/>
      <c r="CN29" s="287"/>
      <c r="CO29" s="287"/>
      <c r="CP29" s="288"/>
      <c r="CQ29" s="286">
        <v>0</v>
      </c>
      <c r="CR29" s="287"/>
      <c r="CS29" s="287"/>
      <c r="CT29" s="287"/>
      <c r="CU29" s="287"/>
      <c r="CV29" s="287"/>
      <c r="CW29" s="287"/>
      <c r="CX29" s="287"/>
      <c r="CY29" s="288"/>
      <c r="CZ29" s="286">
        <v>0</v>
      </c>
      <c r="DA29" s="287"/>
      <c r="DB29" s="287"/>
      <c r="DC29" s="287"/>
      <c r="DD29" s="287"/>
      <c r="DE29" s="287"/>
      <c r="DF29" s="287"/>
      <c r="DG29" s="287"/>
      <c r="DH29" s="288"/>
      <c r="DI29" s="286">
        <v>0</v>
      </c>
      <c r="DJ29" s="287"/>
      <c r="DK29" s="287"/>
      <c r="DL29" s="287"/>
      <c r="DM29" s="287"/>
      <c r="DN29" s="287"/>
      <c r="DO29" s="287"/>
      <c r="DP29" s="287"/>
      <c r="DQ29" s="288"/>
      <c r="DR29" s="286">
        <v>0</v>
      </c>
      <c r="DS29" s="287"/>
      <c r="DT29" s="287"/>
      <c r="DU29" s="287"/>
      <c r="DV29" s="287"/>
      <c r="DW29" s="287"/>
      <c r="DX29" s="287"/>
      <c r="DY29" s="287"/>
      <c r="DZ29" s="288"/>
      <c r="EA29" s="247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9"/>
    </row>
    <row r="30" spans="1:155" ht="10.5" customHeight="1" thickBot="1">
      <c r="A30" s="310" t="s">
        <v>122</v>
      </c>
      <c r="B30" s="311"/>
      <c r="C30" s="311"/>
      <c r="D30" s="311"/>
      <c r="E30" s="311"/>
      <c r="F30" s="312"/>
      <c r="G30" s="313" t="s">
        <v>123</v>
      </c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5"/>
      <c r="AO30" s="307">
        <v>0</v>
      </c>
      <c r="AP30" s="308"/>
      <c r="AQ30" s="308"/>
      <c r="AR30" s="308"/>
      <c r="AS30" s="308"/>
      <c r="AT30" s="308"/>
      <c r="AU30" s="308"/>
      <c r="AV30" s="308"/>
      <c r="AW30" s="309"/>
      <c r="AX30" s="307">
        <v>0</v>
      </c>
      <c r="AY30" s="308"/>
      <c r="AZ30" s="308"/>
      <c r="BA30" s="308"/>
      <c r="BB30" s="308"/>
      <c r="BC30" s="308"/>
      <c r="BD30" s="308"/>
      <c r="BE30" s="308"/>
      <c r="BF30" s="309"/>
      <c r="BG30" s="307">
        <v>0</v>
      </c>
      <c r="BH30" s="308"/>
      <c r="BI30" s="308"/>
      <c r="BJ30" s="308"/>
      <c r="BK30" s="308"/>
      <c r="BL30" s="308"/>
      <c r="BM30" s="308"/>
      <c r="BN30" s="308"/>
      <c r="BO30" s="309"/>
      <c r="BP30" s="307">
        <v>0</v>
      </c>
      <c r="BQ30" s="308"/>
      <c r="BR30" s="308"/>
      <c r="BS30" s="308"/>
      <c r="BT30" s="308"/>
      <c r="BU30" s="308"/>
      <c r="BV30" s="308"/>
      <c r="BW30" s="308"/>
      <c r="BX30" s="309"/>
      <c r="BY30" s="307">
        <v>0</v>
      </c>
      <c r="BZ30" s="308"/>
      <c r="CA30" s="308"/>
      <c r="CB30" s="308"/>
      <c r="CC30" s="308"/>
      <c r="CD30" s="308"/>
      <c r="CE30" s="308"/>
      <c r="CF30" s="308"/>
      <c r="CG30" s="309"/>
      <c r="CH30" s="307">
        <v>0</v>
      </c>
      <c r="CI30" s="308"/>
      <c r="CJ30" s="308"/>
      <c r="CK30" s="308"/>
      <c r="CL30" s="308"/>
      <c r="CM30" s="308"/>
      <c r="CN30" s="308"/>
      <c r="CO30" s="308"/>
      <c r="CP30" s="309"/>
      <c r="CQ30" s="307">
        <v>0</v>
      </c>
      <c r="CR30" s="308"/>
      <c r="CS30" s="308"/>
      <c r="CT30" s="308"/>
      <c r="CU30" s="308"/>
      <c r="CV30" s="308"/>
      <c r="CW30" s="308"/>
      <c r="CX30" s="308"/>
      <c r="CY30" s="309"/>
      <c r="CZ30" s="307">
        <v>0</v>
      </c>
      <c r="DA30" s="308"/>
      <c r="DB30" s="308"/>
      <c r="DC30" s="308"/>
      <c r="DD30" s="308"/>
      <c r="DE30" s="308"/>
      <c r="DF30" s="308"/>
      <c r="DG30" s="308"/>
      <c r="DH30" s="309"/>
      <c r="DI30" s="307">
        <v>0</v>
      </c>
      <c r="DJ30" s="308"/>
      <c r="DK30" s="308"/>
      <c r="DL30" s="308"/>
      <c r="DM30" s="308"/>
      <c r="DN30" s="308"/>
      <c r="DO30" s="308"/>
      <c r="DP30" s="308"/>
      <c r="DQ30" s="309"/>
      <c r="DR30" s="307">
        <v>0</v>
      </c>
      <c r="DS30" s="308"/>
      <c r="DT30" s="308"/>
      <c r="DU30" s="308"/>
      <c r="DV30" s="308"/>
      <c r="DW30" s="308"/>
      <c r="DX30" s="308"/>
      <c r="DY30" s="308"/>
      <c r="DZ30" s="309"/>
      <c r="EA30" s="298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300"/>
    </row>
    <row r="31" spans="1:155" ht="10.5" customHeight="1">
      <c r="A31" s="301" t="s">
        <v>124</v>
      </c>
      <c r="B31" s="302"/>
      <c r="C31" s="302"/>
      <c r="D31" s="302"/>
      <c r="E31" s="302"/>
      <c r="F31" s="303"/>
      <c r="G31" s="304" t="s">
        <v>125</v>
      </c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6"/>
      <c r="AO31" s="292">
        <v>0</v>
      </c>
      <c r="AP31" s="293"/>
      <c r="AQ31" s="293"/>
      <c r="AR31" s="293"/>
      <c r="AS31" s="293"/>
      <c r="AT31" s="293"/>
      <c r="AU31" s="293"/>
      <c r="AV31" s="293"/>
      <c r="AW31" s="294"/>
      <c r="AX31" s="292">
        <v>0</v>
      </c>
      <c r="AY31" s="293"/>
      <c r="AZ31" s="293"/>
      <c r="BA31" s="293"/>
      <c r="BB31" s="293"/>
      <c r="BC31" s="293"/>
      <c r="BD31" s="293"/>
      <c r="BE31" s="293"/>
      <c r="BF31" s="294"/>
      <c r="BG31" s="292">
        <v>0</v>
      </c>
      <c r="BH31" s="293"/>
      <c r="BI31" s="293"/>
      <c r="BJ31" s="293"/>
      <c r="BK31" s="293"/>
      <c r="BL31" s="293"/>
      <c r="BM31" s="293"/>
      <c r="BN31" s="293"/>
      <c r="BO31" s="294"/>
      <c r="BP31" s="292">
        <v>0</v>
      </c>
      <c r="BQ31" s="293"/>
      <c r="BR31" s="293"/>
      <c r="BS31" s="293"/>
      <c r="BT31" s="293"/>
      <c r="BU31" s="293"/>
      <c r="BV31" s="293"/>
      <c r="BW31" s="293"/>
      <c r="BX31" s="294"/>
      <c r="BY31" s="292">
        <v>0</v>
      </c>
      <c r="BZ31" s="293"/>
      <c r="CA31" s="293"/>
      <c r="CB31" s="293"/>
      <c r="CC31" s="293"/>
      <c r="CD31" s="293"/>
      <c r="CE31" s="293"/>
      <c r="CF31" s="293"/>
      <c r="CG31" s="294"/>
      <c r="CH31" s="292">
        <v>0</v>
      </c>
      <c r="CI31" s="293"/>
      <c r="CJ31" s="293"/>
      <c r="CK31" s="293"/>
      <c r="CL31" s="293"/>
      <c r="CM31" s="293"/>
      <c r="CN31" s="293"/>
      <c r="CO31" s="293"/>
      <c r="CP31" s="294"/>
      <c r="CQ31" s="292">
        <v>0</v>
      </c>
      <c r="CR31" s="293"/>
      <c r="CS31" s="293"/>
      <c r="CT31" s="293"/>
      <c r="CU31" s="293"/>
      <c r="CV31" s="293"/>
      <c r="CW31" s="293"/>
      <c r="CX31" s="293"/>
      <c r="CY31" s="294"/>
      <c r="CZ31" s="292">
        <v>0</v>
      </c>
      <c r="DA31" s="293"/>
      <c r="DB31" s="293"/>
      <c r="DC31" s="293"/>
      <c r="DD31" s="293"/>
      <c r="DE31" s="293"/>
      <c r="DF31" s="293"/>
      <c r="DG31" s="293"/>
      <c r="DH31" s="294"/>
      <c r="DI31" s="292">
        <v>0</v>
      </c>
      <c r="DJ31" s="293"/>
      <c r="DK31" s="293"/>
      <c r="DL31" s="293"/>
      <c r="DM31" s="293"/>
      <c r="DN31" s="293"/>
      <c r="DO31" s="293"/>
      <c r="DP31" s="293"/>
      <c r="DQ31" s="294"/>
      <c r="DR31" s="292">
        <v>0</v>
      </c>
      <c r="DS31" s="293"/>
      <c r="DT31" s="293"/>
      <c r="DU31" s="293"/>
      <c r="DV31" s="293"/>
      <c r="DW31" s="293"/>
      <c r="DX31" s="293"/>
      <c r="DY31" s="293"/>
      <c r="DZ31" s="294"/>
      <c r="EA31" s="295"/>
      <c r="EB31" s="296"/>
      <c r="EC31" s="296"/>
      <c r="ED31" s="296"/>
      <c r="EE31" s="296"/>
      <c r="EF31" s="296"/>
      <c r="EG31" s="296"/>
      <c r="EH31" s="296"/>
      <c r="EI31" s="296"/>
      <c r="EJ31" s="296"/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7"/>
    </row>
    <row r="32" spans="1:155" ht="10.5" customHeight="1">
      <c r="A32" s="259" t="s">
        <v>126</v>
      </c>
      <c r="B32" s="260"/>
      <c r="C32" s="260"/>
      <c r="D32" s="260"/>
      <c r="E32" s="260"/>
      <c r="F32" s="261"/>
      <c r="G32" s="268" t="s">
        <v>127</v>
      </c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70"/>
      <c r="AO32" s="286">
        <v>0</v>
      </c>
      <c r="AP32" s="287"/>
      <c r="AQ32" s="287"/>
      <c r="AR32" s="287"/>
      <c r="AS32" s="287"/>
      <c r="AT32" s="287"/>
      <c r="AU32" s="287"/>
      <c r="AV32" s="287"/>
      <c r="AW32" s="288"/>
      <c r="AX32" s="286">
        <v>0</v>
      </c>
      <c r="AY32" s="287"/>
      <c r="AZ32" s="287"/>
      <c r="BA32" s="287"/>
      <c r="BB32" s="287"/>
      <c r="BC32" s="287"/>
      <c r="BD32" s="287"/>
      <c r="BE32" s="287"/>
      <c r="BF32" s="288"/>
      <c r="BG32" s="286">
        <v>0</v>
      </c>
      <c r="BH32" s="287"/>
      <c r="BI32" s="287"/>
      <c r="BJ32" s="287"/>
      <c r="BK32" s="287"/>
      <c r="BL32" s="287"/>
      <c r="BM32" s="287"/>
      <c r="BN32" s="287"/>
      <c r="BO32" s="288"/>
      <c r="BP32" s="286">
        <v>0</v>
      </c>
      <c r="BQ32" s="287"/>
      <c r="BR32" s="287"/>
      <c r="BS32" s="287"/>
      <c r="BT32" s="287"/>
      <c r="BU32" s="287"/>
      <c r="BV32" s="287"/>
      <c r="BW32" s="287"/>
      <c r="BX32" s="288"/>
      <c r="BY32" s="286">
        <v>0</v>
      </c>
      <c r="BZ32" s="287"/>
      <c r="CA32" s="287"/>
      <c r="CB32" s="287"/>
      <c r="CC32" s="287"/>
      <c r="CD32" s="287"/>
      <c r="CE32" s="287"/>
      <c r="CF32" s="287"/>
      <c r="CG32" s="288"/>
      <c r="CH32" s="286">
        <v>0</v>
      </c>
      <c r="CI32" s="287"/>
      <c r="CJ32" s="287"/>
      <c r="CK32" s="287"/>
      <c r="CL32" s="287"/>
      <c r="CM32" s="287"/>
      <c r="CN32" s="287"/>
      <c r="CO32" s="287"/>
      <c r="CP32" s="288"/>
      <c r="CQ32" s="286">
        <v>0</v>
      </c>
      <c r="CR32" s="287"/>
      <c r="CS32" s="287"/>
      <c r="CT32" s="287"/>
      <c r="CU32" s="287"/>
      <c r="CV32" s="287"/>
      <c r="CW32" s="287"/>
      <c r="CX32" s="287"/>
      <c r="CY32" s="288"/>
      <c r="CZ32" s="286">
        <v>0</v>
      </c>
      <c r="DA32" s="287"/>
      <c r="DB32" s="287"/>
      <c r="DC32" s="287"/>
      <c r="DD32" s="287"/>
      <c r="DE32" s="287"/>
      <c r="DF32" s="287"/>
      <c r="DG32" s="287"/>
      <c r="DH32" s="288"/>
      <c r="DI32" s="286">
        <v>0</v>
      </c>
      <c r="DJ32" s="287"/>
      <c r="DK32" s="287"/>
      <c r="DL32" s="287"/>
      <c r="DM32" s="287"/>
      <c r="DN32" s="287"/>
      <c r="DO32" s="287"/>
      <c r="DP32" s="287"/>
      <c r="DQ32" s="288"/>
      <c r="DR32" s="286">
        <v>0</v>
      </c>
      <c r="DS32" s="287"/>
      <c r="DT32" s="287"/>
      <c r="DU32" s="287"/>
      <c r="DV32" s="287"/>
      <c r="DW32" s="287"/>
      <c r="DX32" s="287"/>
      <c r="DY32" s="287"/>
      <c r="DZ32" s="288"/>
      <c r="EA32" s="247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9"/>
    </row>
    <row r="33" spans="1:155" ht="10.5" customHeight="1">
      <c r="A33" s="259" t="s">
        <v>128</v>
      </c>
      <c r="B33" s="260"/>
      <c r="C33" s="260"/>
      <c r="D33" s="260"/>
      <c r="E33" s="260"/>
      <c r="F33" s="261"/>
      <c r="G33" s="268" t="s">
        <v>129</v>
      </c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70"/>
      <c r="AO33" s="286">
        <v>0</v>
      </c>
      <c r="AP33" s="287"/>
      <c r="AQ33" s="287"/>
      <c r="AR33" s="287"/>
      <c r="AS33" s="287"/>
      <c r="AT33" s="287"/>
      <c r="AU33" s="287"/>
      <c r="AV33" s="287"/>
      <c r="AW33" s="288"/>
      <c r="AX33" s="286">
        <v>0</v>
      </c>
      <c r="AY33" s="287"/>
      <c r="AZ33" s="287"/>
      <c r="BA33" s="287"/>
      <c r="BB33" s="287"/>
      <c r="BC33" s="287"/>
      <c r="BD33" s="287"/>
      <c r="BE33" s="287"/>
      <c r="BF33" s="288"/>
      <c r="BG33" s="286">
        <v>0</v>
      </c>
      <c r="BH33" s="287"/>
      <c r="BI33" s="287"/>
      <c r="BJ33" s="287"/>
      <c r="BK33" s="287"/>
      <c r="BL33" s="287"/>
      <c r="BM33" s="287"/>
      <c r="BN33" s="287"/>
      <c r="BO33" s="288"/>
      <c r="BP33" s="286">
        <v>0</v>
      </c>
      <c r="BQ33" s="287"/>
      <c r="BR33" s="287"/>
      <c r="BS33" s="287"/>
      <c r="BT33" s="287"/>
      <c r="BU33" s="287"/>
      <c r="BV33" s="287"/>
      <c r="BW33" s="287"/>
      <c r="BX33" s="288"/>
      <c r="BY33" s="286">
        <v>0</v>
      </c>
      <c r="BZ33" s="287"/>
      <c r="CA33" s="287"/>
      <c r="CB33" s="287"/>
      <c r="CC33" s="287"/>
      <c r="CD33" s="287"/>
      <c r="CE33" s="287"/>
      <c r="CF33" s="287"/>
      <c r="CG33" s="288"/>
      <c r="CH33" s="286">
        <v>0</v>
      </c>
      <c r="CI33" s="287"/>
      <c r="CJ33" s="287"/>
      <c r="CK33" s="287"/>
      <c r="CL33" s="287"/>
      <c r="CM33" s="287"/>
      <c r="CN33" s="287"/>
      <c r="CO33" s="287"/>
      <c r="CP33" s="288"/>
      <c r="CQ33" s="286">
        <v>0</v>
      </c>
      <c r="CR33" s="287"/>
      <c r="CS33" s="287"/>
      <c r="CT33" s="287"/>
      <c r="CU33" s="287"/>
      <c r="CV33" s="287"/>
      <c r="CW33" s="287"/>
      <c r="CX33" s="287"/>
      <c r="CY33" s="288"/>
      <c r="CZ33" s="286">
        <v>0</v>
      </c>
      <c r="DA33" s="287"/>
      <c r="DB33" s="287"/>
      <c r="DC33" s="287"/>
      <c r="DD33" s="287"/>
      <c r="DE33" s="287"/>
      <c r="DF33" s="287"/>
      <c r="DG33" s="287"/>
      <c r="DH33" s="288"/>
      <c r="DI33" s="286">
        <v>0</v>
      </c>
      <c r="DJ33" s="287"/>
      <c r="DK33" s="287"/>
      <c r="DL33" s="287"/>
      <c r="DM33" s="287"/>
      <c r="DN33" s="287"/>
      <c r="DO33" s="287"/>
      <c r="DP33" s="287"/>
      <c r="DQ33" s="288"/>
      <c r="DR33" s="286">
        <v>0</v>
      </c>
      <c r="DS33" s="287"/>
      <c r="DT33" s="287"/>
      <c r="DU33" s="287"/>
      <c r="DV33" s="287"/>
      <c r="DW33" s="287"/>
      <c r="DX33" s="287"/>
      <c r="DY33" s="287"/>
      <c r="DZ33" s="288"/>
      <c r="EA33" s="247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9"/>
    </row>
    <row r="34" spans="1:155" ht="10.5" customHeight="1">
      <c r="A34" s="259" t="s">
        <v>130</v>
      </c>
      <c r="B34" s="260"/>
      <c r="C34" s="260"/>
      <c r="D34" s="260"/>
      <c r="E34" s="260"/>
      <c r="F34" s="261"/>
      <c r="G34" s="268" t="s">
        <v>131</v>
      </c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70"/>
      <c r="AO34" s="286">
        <v>0</v>
      </c>
      <c r="AP34" s="287"/>
      <c r="AQ34" s="287"/>
      <c r="AR34" s="287"/>
      <c r="AS34" s="287"/>
      <c r="AT34" s="287"/>
      <c r="AU34" s="287"/>
      <c r="AV34" s="287"/>
      <c r="AW34" s="288"/>
      <c r="AX34" s="286">
        <v>0</v>
      </c>
      <c r="AY34" s="287"/>
      <c r="AZ34" s="287"/>
      <c r="BA34" s="287"/>
      <c r="BB34" s="287"/>
      <c r="BC34" s="287"/>
      <c r="BD34" s="287"/>
      <c r="BE34" s="287"/>
      <c r="BF34" s="288"/>
      <c r="BG34" s="286">
        <v>0</v>
      </c>
      <c r="BH34" s="287"/>
      <c r="BI34" s="287"/>
      <c r="BJ34" s="287"/>
      <c r="BK34" s="287"/>
      <c r="BL34" s="287"/>
      <c r="BM34" s="287"/>
      <c r="BN34" s="287"/>
      <c r="BO34" s="288"/>
      <c r="BP34" s="286">
        <v>0</v>
      </c>
      <c r="BQ34" s="287"/>
      <c r="BR34" s="287"/>
      <c r="BS34" s="287"/>
      <c r="BT34" s="287"/>
      <c r="BU34" s="287"/>
      <c r="BV34" s="287"/>
      <c r="BW34" s="287"/>
      <c r="BX34" s="288"/>
      <c r="BY34" s="286">
        <v>0</v>
      </c>
      <c r="BZ34" s="287"/>
      <c r="CA34" s="287"/>
      <c r="CB34" s="287"/>
      <c r="CC34" s="287"/>
      <c r="CD34" s="287"/>
      <c r="CE34" s="287"/>
      <c r="CF34" s="287"/>
      <c r="CG34" s="288"/>
      <c r="CH34" s="286">
        <v>0</v>
      </c>
      <c r="CI34" s="287"/>
      <c r="CJ34" s="287"/>
      <c r="CK34" s="287"/>
      <c r="CL34" s="287"/>
      <c r="CM34" s="287"/>
      <c r="CN34" s="287"/>
      <c r="CO34" s="287"/>
      <c r="CP34" s="288"/>
      <c r="CQ34" s="286">
        <v>0</v>
      </c>
      <c r="CR34" s="287"/>
      <c r="CS34" s="287"/>
      <c r="CT34" s="287"/>
      <c r="CU34" s="287"/>
      <c r="CV34" s="287"/>
      <c r="CW34" s="287"/>
      <c r="CX34" s="287"/>
      <c r="CY34" s="288"/>
      <c r="CZ34" s="286">
        <v>0</v>
      </c>
      <c r="DA34" s="287"/>
      <c r="DB34" s="287"/>
      <c r="DC34" s="287"/>
      <c r="DD34" s="287"/>
      <c r="DE34" s="287"/>
      <c r="DF34" s="287"/>
      <c r="DG34" s="287"/>
      <c r="DH34" s="288"/>
      <c r="DI34" s="286">
        <v>0</v>
      </c>
      <c r="DJ34" s="287"/>
      <c r="DK34" s="287"/>
      <c r="DL34" s="287"/>
      <c r="DM34" s="287"/>
      <c r="DN34" s="287"/>
      <c r="DO34" s="287"/>
      <c r="DP34" s="287"/>
      <c r="DQ34" s="288"/>
      <c r="DR34" s="286">
        <v>0</v>
      </c>
      <c r="DS34" s="287"/>
      <c r="DT34" s="287"/>
      <c r="DU34" s="287"/>
      <c r="DV34" s="287"/>
      <c r="DW34" s="287"/>
      <c r="DX34" s="287"/>
      <c r="DY34" s="287"/>
      <c r="DZ34" s="288"/>
      <c r="EA34" s="247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9"/>
    </row>
    <row r="35" spans="1:155" ht="10.5" customHeight="1">
      <c r="A35" s="259" t="s">
        <v>132</v>
      </c>
      <c r="B35" s="260"/>
      <c r="C35" s="260"/>
      <c r="D35" s="260"/>
      <c r="E35" s="260"/>
      <c r="F35" s="261"/>
      <c r="G35" s="268" t="s">
        <v>133</v>
      </c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70"/>
      <c r="AO35" s="286">
        <v>0</v>
      </c>
      <c r="AP35" s="287"/>
      <c r="AQ35" s="287"/>
      <c r="AR35" s="287"/>
      <c r="AS35" s="287"/>
      <c r="AT35" s="287"/>
      <c r="AU35" s="287"/>
      <c r="AV35" s="287"/>
      <c r="AW35" s="288"/>
      <c r="AX35" s="286">
        <v>0</v>
      </c>
      <c r="AY35" s="287"/>
      <c r="AZ35" s="287"/>
      <c r="BA35" s="287"/>
      <c r="BB35" s="287"/>
      <c r="BC35" s="287"/>
      <c r="BD35" s="287"/>
      <c r="BE35" s="287"/>
      <c r="BF35" s="288"/>
      <c r="BG35" s="286">
        <v>0</v>
      </c>
      <c r="BH35" s="287"/>
      <c r="BI35" s="287"/>
      <c r="BJ35" s="287"/>
      <c r="BK35" s="287"/>
      <c r="BL35" s="287"/>
      <c r="BM35" s="287"/>
      <c r="BN35" s="287"/>
      <c r="BO35" s="288"/>
      <c r="BP35" s="286">
        <v>0</v>
      </c>
      <c r="BQ35" s="287"/>
      <c r="BR35" s="287"/>
      <c r="BS35" s="287"/>
      <c r="BT35" s="287"/>
      <c r="BU35" s="287"/>
      <c r="BV35" s="287"/>
      <c r="BW35" s="287"/>
      <c r="BX35" s="288"/>
      <c r="BY35" s="286">
        <v>0</v>
      </c>
      <c r="BZ35" s="287"/>
      <c r="CA35" s="287"/>
      <c r="CB35" s="287"/>
      <c r="CC35" s="287"/>
      <c r="CD35" s="287"/>
      <c r="CE35" s="287"/>
      <c r="CF35" s="287"/>
      <c r="CG35" s="288"/>
      <c r="CH35" s="286">
        <v>0</v>
      </c>
      <c r="CI35" s="287"/>
      <c r="CJ35" s="287"/>
      <c r="CK35" s="287"/>
      <c r="CL35" s="287"/>
      <c r="CM35" s="287"/>
      <c r="CN35" s="287"/>
      <c r="CO35" s="287"/>
      <c r="CP35" s="288"/>
      <c r="CQ35" s="286">
        <v>0</v>
      </c>
      <c r="CR35" s="287"/>
      <c r="CS35" s="287"/>
      <c r="CT35" s="287"/>
      <c r="CU35" s="287"/>
      <c r="CV35" s="287"/>
      <c r="CW35" s="287"/>
      <c r="CX35" s="287"/>
      <c r="CY35" s="288"/>
      <c r="CZ35" s="286">
        <v>0</v>
      </c>
      <c r="DA35" s="287"/>
      <c r="DB35" s="287"/>
      <c r="DC35" s="287"/>
      <c r="DD35" s="287"/>
      <c r="DE35" s="287"/>
      <c r="DF35" s="287"/>
      <c r="DG35" s="287"/>
      <c r="DH35" s="288"/>
      <c r="DI35" s="286">
        <v>0</v>
      </c>
      <c r="DJ35" s="287"/>
      <c r="DK35" s="287"/>
      <c r="DL35" s="287"/>
      <c r="DM35" s="287"/>
      <c r="DN35" s="287"/>
      <c r="DO35" s="287"/>
      <c r="DP35" s="287"/>
      <c r="DQ35" s="288"/>
      <c r="DR35" s="286">
        <v>0</v>
      </c>
      <c r="DS35" s="287"/>
      <c r="DT35" s="287"/>
      <c r="DU35" s="287"/>
      <c r="DV35" s="287"/>
      <c r="DW35" s="287"/>
      <c r="DX35" s="287"/>
      <c r="DY35" s="287"/>
      <c r="DZ35" s="288"/>
      <c r="EA35" s="247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9"/>
    </row>
    <row r="36" spans="1:155" ht="10.5" customHeight="1">
      <c r="A36" s="259" t="s">
        <v>134</v>
      </c>
      <c r="B36" s="260"/>
      <c r="C36" s="260"/>
      <c r="D36" s="260"/>
      <c r="E36" s="260"/>
      <c r="F36" s="261"/>
      <c r="G36" s="268" t="s">
        <v>135</v>
      </c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86">
        <v>0</v>
      </c>
      <c r="AP36" s="287"/>
      <c r="AQ36" s="287"/>
      <c r="AR36" s="287"/>
      <c r="AS36" s="287"/>
      <c r="AT36" s="287"/>
      <c r="AU36" s="287"/>
      <c r="AV36" s="287"/>
      <c r="AW36" s="288"/>
      <c r="AX36" s="286">
        <v>0</v>
      </c>
      <c r="AY36" s="287"/>
      <c r="AZ36" s="287"/>
      <c r="BA36" s="287"/>
      <c r="BB36" s="287"/>
      <c r="BC36" s="287"/>
      <c r="BD36" s="287"/>
      <c r="BE36" s="287"/>
      <c r="BF36" s="288"/>
      <c r="BG36" s="286">
        <v>0</v>
      </c>
      <c r="BH36" s="287"/>
      <c r="BI36" s="287"/>
      <c r="BJ36" s="287"/>
      <c r="BK36" s="287"/>
      <c r="BL36" s="287"/>
      <c r="BM36" s="287"/>
      <c r="BN36" s="287"/>
      <c r="BO36" s="288"/>
      <c r="BP36" s="286">
        <v>0</v>
      </c>
      <c r="BQ36" s="287"/>
      <c r="BR36" s="287"/>
      <c r="BS36" s="287"/>
      <c r="BT36" s="287"/>
      <c r="BU36" s="287"/>
      <c r="BV36" s="287"/>
      <c r="BW36" s="287"/>
      <c r="BX36" s="288"/>
      <c r="BY36" s="286">
        <v>0</v>
      </c>
      <c r="BZ36" s="287"/>
      <c r="CA36" s="287"/>
      <c r="CB36" s="287"/>
      <c r="CC36" s="287"/>
      <c r="CD36" s="287"/>
      <c r="CE36" s="287"/>
      <c r="CF36" s="287"/>
      <c r="CG36" s="288"/>
      <c r="CH36" s="286">
        <v>0</v>
      </c>
      <c r="CI36" s="287"/>
      <c r="CJ36" s="287"/>
      <c r="CK36" s="287"/>
      <c r="CL36" s="287"/>
      <c r="CM36" s="287"/>
      <c r="CN36" s="287"/>
      <c r="CO36" s="287"/>
      <c r="CP36" s="288"/>
      <c r="CQ36" s="286">
        <v>0</v>
      </c>
      <c r="CR36" s="287"/>
      <c r="CS36" s="287"/>
      <c r="CT36" s="287"/>
      <c r="CU36" s="287"/>
      <c r="CV36" s="287"/>
      <c r="CW36" s="287"/>
      <c r="CX36" s="287"/>
      <c r="CY36" s="288"/>
      <c r="CZ36" s="286">
        <v>0</v>
      </c>
      <c r="DA36" s="287"/>
      <c r="DB36" s="287"/>
      <c r="DC36" s="287"/>
      <c r="DD36" s="287"/>
      <c r="DE36" s="287"/>
      <c r="DF36" s="287"/>
      <c r="DG36" s="287"/>
      <c r="DH36" s="288"/>
      <c r="DI36" s="286">
        <v>0</v>
      </c>
      <c r="DJ36" s="287"/>
      <c r="DK36" s="287"/>
      <c r="DL36" s="287"/>
      <c r="DM36" s="287"/>
      <c r="DN36" s="287"/>
      <c r="DO36" s="287"/>
      <c r="DP36" s="287"/>
      <c r="DQ36" s="288"/>
      <c r="DR36" s="286">
        <v>0</v>
      </c>
      <c r="DS36" s="287"/>
      <c r="DT36" s="287"/>
      <c r="DU36" s="287"/>
      <c r="DV36" s="287"/>
      <c r="DW36" s="287"/>
      <c r="DX36" s="287"/>
      <c r="DY36" s="287"/>
      <c r="DZ36" s="288"/>
      <c r="EA36" s="247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9"/>
    </row>
    <row r="37" spans="1:155" ht="10.5" customHeight="1">
      <c r="A37" s="259" t="s">
        <v>136</v>
      </c>
      <c r="B37" s="260"/>
      <c r="C37" s="260"/>
      <c r="D37" s="260"/>
      <c r="E37" s="260"/>
      <c r="F37" s="261"/>
      <c r="G37" s="268" t="s">
        <v>137</v>
      </c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70"/>
      <c r="AO37" s="286">
        <v>0</v>
      </c>
      <c r="AP37" s="287"/>
      <c r="AQ37" s="287"/>
      <c r="AR37" s="287"/>
      <c r="AS37" s="287"/>
      <c r="AT37" s="287"/>
      <c r="AU37" s="287"/>
      <c r="AV37" s="287"/>
      <c r="AW37" s="288"/>
      <c r="AX37" s="286">
        <v>0</v>
      </c>
      <c r="AY37" s="287"/>
      <c r="AZ37" s="287"/>
      <c r="BA37" s="287"/>
      <c r="BB37" s="287"/>
      <c r="BC37" s="287"/>
      <c r="BD37" s="287"/>
      <c r="BE37" s="287"/>
      <c r="BF37" s="288"/>
      <c r="BG37" s="286">
        <v>0</v>
      </c>
      <c r="BH37" s="287"/>
      <c r="BI37" s="287"/>
      <c r="BJ37" s="287"/>
      <c r="BK37" s="287"/>
      <c r="BL37" s="287"/>
      <c r="BM37" s="287"/>
      <c r="BN37" s="287"/>
      <c r="BO37" s="288"/>
      <c r="BP37" s="286">
        <v>0</v>
      </c>
      <c r="BQ37" s="287"/>
      <c r="BR37" s="287"/>
      <c r="BS37" s="287"/>
      <c r="BT37" s="287"/>
      <c r="BU37" s="287"/>
      <c r="BV37" s="287"/>
      <c r="BW37" s="287"/>
      <c r="BX37" s="288"/>
      <c r="BY37" s="286">
        <v>0</v>
      </c>
      <c r="BZ37" s="287"/>
      <c r="CA37" s="287"/>
      <c r="CB37" s="287"/>
      <c r="CC37" s="287"/>
      <c r="CD37" s="287"/>
      <c r="CE37" s="287"/>
      <c r="CF37" s="287"/>
      <c r="CG37" s="288"/>
      <c r="CH37" s="286">
        <v>0</v>
      </c>
      <c r="CI37" s="287"/>
      <c r="CJ37" s="287"/>
      <c r="CK37" s="287"/>
      <c r="CL37" s="287"/>
      <c r="CM37" s="287"/>
      <c r="CN37" s="287"/>
      <c r="CO37" s="287"/>
      <c r="CP37" s="288"/>
      <c r="CQ37" s="286">
        <v>0</v>
      </c>
      <c r="CR37" s="287"/>
      <c r="CS37" s="287"/>
      <c r="CT37" s="287"/>
      <c r="CU37" s="287"/>
      <c r="CV37" s="287"/>
      <c r="CW37" s="287"/>
      <c r="CX37" s="287"/>
      <c r="CY37" s="288"/>
      <c r="CZ37" s="286">
        <v>0</v>
      </c>
      <c r="DA37" s="287"/>
      <c r="DB37" s="287"/>
      <c r="DC37" s="287"/>
      <c r="DD37" s="287"/>
      <c r="DE37" s="287"/>
      <c r="DF37" s="287"/>
      <c r="DG37" s="287"/>
      <c r="DH37" s="288"/>
      <c r="DI37" s="286">
        <v>0</v>
      </c>
      <c r="DJ37" s="287"/>
      <c r="DK37" s="287"/>
      <c r="DL37" s="287"/>
      <c r="DM37" s="287"/>
      <c r="DN37" s="287"/>
      <c r="DO37" s="287"/>
      <c r="DP37" s="287"/>
      <c r="DQ37" s="288"/>
      <c r="DR37" s="286">
        <v>0</v>
      </c>
      <c r="DS37" s="287"/>
      <c r="DT37" s="287"/>
      <c r="DU37" s="287"/>
      <c r="DV37" s="287"/>
      <c r="DW37" s="287"/>
      <c r="DX37" s="287"/>
      <c r="DY37" s="287"/>
      <c r="DZ37" s="288"/>
      <c r="EA37" s="247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9"/>
    </row>
    <row r="38" spans="1:155" ht="10.5" customHeight="1" thickBot="1">
      <c r="A38" s="253" t="s">
        <v>138</v>
      </c>
      <c r="B38" s="254"/>
      <c r="C38" s="254"/>
      <c r="D38" s="254"/>
      <c r="E38" s="254"/>
      <c r="F38" s="255"/>
      <c r="G38" s="289" t="s">
        <v>139</v>
      </c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1"/>
      <c r="AO38" s="271">
        <v>0</v>
      </c>
      <c r="AP38" s="272"/>
      <c r="AQ38" s="272"/>
      <c r="AR38" s="272"/>
      <c r="AS38" s="272"/>
      <c r="AT38" s="272"/>
      <c r="AU38" s="272"/>
      <c r="AV38" s="272"/>
      <c r="AW38" s="273"/>
      <c r="AX38" s="271">
        <v>0</v>
      </c>
      <c r="AY38" s="272"/>
      <c r="AZ38" s="272"/>
      <c r="BA38" s="272"/>
      <c r="BB38" s="272"/>
      <c r="BC38" s="272"/>
      <c r="BD38" s="272"/>
      <c r="BE38" s="272"/>
      <c r="BF38" s="273"/>
      <c r="BG38" s="271">
        <v>0</v>
      </c>
      <c r="BH38" s="272"/>
      <c r="BI38" s="272"/>
      <c r="BJ38" s="272"/>
      <c r="BK38" s="272"/>
      <c r="BL38" s="272"/>
      <c r="BM38" s="272"/>
      <c r="BN38" s="272"/>
      <c r="BO38" s="273"/>
      <c r="BP38" s="271">
        <v>0</v>
      </c>
      <c r="BQ38" s="272"/>
      <c r="BR38" s="272"/>
      <c r="BS38" s="272"/>
      <c r="BT38" s="272"/>
      <c r="BU38" s="272"/>
      <c r="BV38" s="272"/>
      <c r="BW38" s="272"/>
      <c r="BX38" s="273"/>
      <c r="BY38" s="271">
        <v>0</v>
      </c>
      <c r="BZ38" s="272"/>
      <c r="CA38" s="272"/>
      <c r="CB38" s="272"/>
      <c r="CC38" s="272"/>
      <c r="CD38" s="272"/>
      <c r="CE38" s="272"/>
      <c r="CF38" s="272"/>
      <c r="CG38" s="273"/>
      <c r="CH38" s="271">
        <v>0</v>
      </c>
      <c r="CI38" s="272"/>
      <c r="CJ38" s="272"/>
      <c r="CK38" s="272"/>
      <c r="CL38" s="272"/>
      <c r="CM38" s="272"/>
      <c r="CN38" s="272"/>
      <c r="CO38" s="272"/>
      <c r="CP38" s="273"/>
      <c r="CQ38" s="271">
        <v>0</v>
      </c>
      <c r="CR38" s="272"/>
      <c r="CS38" s="272"/>
      <c r="CT38" s="272"/>
      <c r="CU38" s="272"/>
      <c r="CV38" s="272"/>
      <c r="CW38" s="272"/>
      <c r="CX38" s="272"/>
      <c r="CY38" s="273"/>
      <c r="CZ38" s="271">
        <v>0</v>
      </c>
      <c r="DA38" s="272"/>
      <c r="DB38" s="272"/>
      <c r="DC38" s="272"/>
      <c r="DD38" s="272"/>
      <c r="DE38" s="272"/>
      <c r="DF38" s="272"/>
      <c r="DG38" s="272"/>
      <c r="DH38" s="273"/>
      <c r="DI38" s="271">
        <v>0</v>
      </c>
      <c r="DJ38" s="272"/>
      <c r="DK38" s="272"/>
      <c r="DL38" s="272"/>
      <c r="DM38" s="272"/>
      <c r="DN38" s="272"/>
      <c r="DO38" s="272"/>
      <c r="DP38" s="272"/>
      <c r="DQ38" s="273"/>
      <c r="DR38" s="271">
        <v>0</v>
      </c>
      <c r="DS38" s="272"/>
      <c r="DT38" s="272"/>
      <c r="DU38" s="272"/>
      <c r="DV38" s="272"/>
      <c r="DW38" s="272"/>
      <c r="DX38" s="272"/>
      <c r="DY38" s="272"/>
      <c r="DZ38" s="273"/>
      <c r="EA38" s="244"/>
      <c r="EB38" s="245"/>
      <c r="EC38" s="245"/>
      <c r="ED38" s="245"/>
      <c r="EE38" s="245"/>
      <c r="EF38" s="245"/>
      <c r="EG38" s="245"/>
      <c r="EH38" s="245"/>
      <c r="EI38" s="245"/>
      <c r="EJ38" s="245"/>
      <c r="EK38" s="245"/>
      <c r="EL38" s="245"/>
      <c r="EM38" s="245"/>
      <c r="EN38" s="245"/>
      <c r="EO38" s="245"/>
      <c r="EP38" s="245"/>
      <c r="EQ38" s="245"/>
      <c r="ER38" s="245"/>
      <c r="ES38" s="245"/>
      <c r="ET38" s="245"/>
      <c r="EU38" s="245"/>
      <c r="EV38" s="245"/>
      <c r="EW38" s="245"/>
      <c r="EX38" s="245"/>
      <c r="EY38" s="246"/>
    </row>
    <row r="39" spans="1:155" s="12" customFormat="1" ht="10.5">
      <c r="A39" s="277"/>
      <c r="B39" s="278"/>
      <c r="C39" s="278"/>
      <c r="D39" s="278"/>
      <c r="E39" s="278"/>
      <c r="F39" s="279"/>
      <c r="G39" s="280" t="s">
        <v>140</v>
      </c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2"/>
      <c r="AO39" s="274">
        <f>AO15+AO31</f>
        <v>190.00289999999998</v>
      </c>
      <c r="AP39" s="275"/>
      <c r="AQ39" s="275"/>
      <c r="AR39" s="275"/>
      <c r="AS39" s="275"/>
      <c r="AT39" s="275"/>
      <c r="AU39" s="275"/>
      <c r="AV39" s="275"/>
      <c r="AW39" s="276"/>
      <c r="AX39" s="283">
        <f>AX15+AX31</f>
        <v>4.508049999999999</v>
      </c>
      <c r="AY39" s="284"/>
      <c r="AZ39" s="284"/>
      <c r="BA39" s="284"/>
      <c r="BB39" s="284"/>
      <c r="BC39" s="284"/>
      <c r="BD39" s="284"/>
      <c r="BE39" s="284"/>
      <c r="BF39" s="285"/>
      <c r="BG39" s="274">
        <f>BG15+BG31</f>
        <v>72.28</v>
      </c>
      <c r="BH39" s="275"/>
      <c r="BI39" s="275"/>
      <c r="BJ39" s="275"/>
      <c r="BK39" s="275"/>
      <c r="BL39" s="275"/>
      <c r="BM39" s="275"/>
      <c r="BN39" s="275"/>
      <c r="BO39" s="276"/>
      <c r="BP39" s="283">
        <f>BP15+BP31</f>
        <v>4.21855</v>
      </c>
      <c r="BQ39" s="284"/>
      <c r="BR39" s="284"/>
      <c r="BS39" s="284"/>
      <c r="BT39" s="284"/>
      <c r="BU39" s="284"/>
      <c r="BV39" s="284"/>
      <c r="BW39" s="284"/>
      <c r="BX39" s="285"/>
      <c r="BY39" s="274">
        <f>BY15+BY31</f>
        <v>8.8535</v>
      </c>
      <c r="BZ39" s="275"/>
      <c r="CA39" s="275"/>
      <c r="CB39" s="275"/>
      <c r="CC39" s="275"/>
      <c r="CD39" s="275"/>
      <c r="CE39" s="275"/>
      <c r="CF39" s="275"/>
      <c r="CG39" s="276"/>
      <c r="CH39" s="274">
        <f>CH15+CH31</f>
        <v>0.2895</v>
      </c>
      <c r="CI39" s="275"/>
      <c r="CJ39" s="275"/>
      <c r="CK39" s="275"/>
      <c r="CL39" s="275"/>
      <c r="CM39" s="275"/>
      <c r="CN39" s="275"/>
      <c r="CO39" s="275"/>
      <c r="CP39" s="276"/>
      <c r="CQ39" s="274">
        <f>CQ15+CQ31</f>
        <v>15.889999999999999</v>
      </c>
      <c r="CR39" s="275"/>
      <c r="CS39" s="275"/>
      <c r="CT39" s="275"/>
      <c r="CU39" s="275"/>
      <c r="CV39" s="275"/>
      <c r="CW39" s="275"/>
      <c r="CX39" s="275"/>
      <c r="CY39" s="276"/>
      <c r="CZ39" s="274">
        <f>CZ15+CZ31</f>
        <v>0</v>
      </c>
      <c r="DA39" s="275"/>
      <c r="DB39" s="275"/>
      <c r="DC39" s="275"/>
      <c r="DD39" s="275"/>
      <c r="DE39" s="275"/>
      <c r="DF39" s="275"/>
      <c r="DG39" s="275"/>
      <c r="DH39" s="276"/>
      <c r="DI39" s="274">
        <f>DI15+DI31</f>
        <v>92.9794</v>
      </c>
      <c r="DJ39" s="275"/>
      <c r="DK39" s="275"/>
      <c r="DL39" s="275"/>
      <c r="DM39" s="275"/>
      <c r="DN39" s="275"/>
      <c r="DO39" s="275"/>
      <c r="DP39" s="275"/>
      <c r="DQ39" s="276"/>
      <c r="DR39" s="274">
        <f>DR15+DR31</f>
        <v>0</v>
      </c>
      <c r="DS39" s="275"/>
      <c r="DT39" s="275"/>
      <c r="DU39" s="275"/>
      <c r="DV39" s="275"/>
      <c r="DW39" s="275"/>
      <c r="DX39" s="275"/>
      <c r="DY39" s="275"/>
      <c r="DZ39" s="276"/>
      <c r="EA39" s="265"/>
      <c r="EB39" s="266"/>
      <c r="EC39" s="266"/>
      <c r="ED39" s="266"/>
      <c r="EE39" s="266"/>
      <c r="EF39" s="266"/>
      <c r="EG39" s="266"/>
      <c r="EH39" s="266"/>
      <c r="EI39" s="266"/>
      <c r="EJ39" s="266"/>
      <c r="EK39" s="266"/>
      <c r="EL39" s="266"/>
      <c r="EM39" s="266"/>
      <c r="EN39" s="266"/>
      <c r="EO39" s="266"/>
      <c r="EP39" s="266"/>
      <c r="EQ39" s="266"/>
      <c r="ER39" s="266"/>
      <c r="ES39" s="266"/>
      <c r="ET39" s="266"/>
      <c r="EU39" s="266"/>
      <c r="EV39" s="266"/>
      <c r="EW39" s="266"/>
      <c r="EX39" s="266"/>
      <c r="EY39" s="267"/>
    </row>
    <row r="40" spans="1:155" ht="10.5" customHeight="1">
      <c r="A40" s="259"/>
      <c r="B40" s="260"/>
      <c r="C40" s="260"/>
      <c r="D40" s="260"/>
      <c r="E40" s="260"/>
      <c r="F40" s="261"/>
      <c r="G40" s="268" t="s">
        <v>141</v>
      </c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70"/>
      <c r="AO40" s="250"/>
      <c r="AP40" s="251"/>
      <c r="AQ40" s="251"/>
      <c r="AR40" s="251"/>
      <c r="AS40" s="251"/>
      <c r="AT40" s="251"/>
      <c r="AU40" s="251"/>
      <c r="AV40" s="251"/>
      <c r="AW40" s="252"/>
      <c r="AX40" s="250"/>
      <c r="AY40" s="251"/>
      <c r="AZ40" s="251"/>
      <c r="BA40" s="251"/>
      <c r="BB40" s="251"/>
      <c r="BC40" s="251"/>
      <c r="BD40" s="251"/>
      <c r="BE40" s="251"/>
      <c r="BF40" s="252"/>
      <c r="BG40" s="250"/>
      <c r="BH40" s="251"/>
      <c r="BI40" s="251"/>
      <c r="BJ40" s="251"/>
      <c r="BK40" s="251"/>
      <c r="BL40" s="251"/>
      <c r="BM40" s="251"/>
      <c r="BN40" s="251"/>
      <c r="BO40" s="252"/>
      <c r="BP40" s="250"/>
      <c r="BQ40" s="251"/>
      <c r="BR40" s="251"/>
      <c r="BS40" s="251"/>
      <c r="BT40" s="251"/>
      <c r="BU40" s="251"/>
      <c r="BV40" s="251"/>
      <c r="BW40" s="251"/>
      <c r="BX40" s="252"/>
      <c r="BY40" s="250"/>
      <c r="BZ40" s="251"/>
      <c r="CA40" s="251"/>
      <c r="CB40" s="251"/>
      <c r="CC40" s="251"/>
      <c r="CD40" s="251"/>
      <c r="CE40" s="251"/>
      <c r="CF40" s="251"/>
      <c r="CG40" s="252"/>
      <c r="CH40" s="250"/>
      <c r="CI40" s="251"/>
      <c r="CJ40" s="251"/>
      <c r="CK40" s="251"/>
      <c r="CL40" s="251"/>
      <c r="CM40" s="251"/>
      <c r="CN40" s="251"/>
      <c r="CO40" s="251"/>
      <c r="CP40" s="252"/>
      <c r="CQ40" s="250"/>
      <c r="CR40" s="251"/>
      <c r="CS40" s="251"/>
      <c r="CT40" s="251"/>
      <c r="CU40" s="251"/>
      <c r="CV40" s="251"/>
      <c r="CW40" s="251"/>
      <c r="CX40" s="251"/>
      <c r="CY40" s="252"/>
      <c r="CZ40" s="250"/>
      <c r="DA40" s="251"/>
      <c r="DB40" s="251"/>
      <c r="DC40" s="251"/>
      <c r="DD40" s="251"/>
      <c r="DE40" s="251"/>
      <c r="DF40" s="251"/>
      <c r="DG40" s="251"/>
      <c r="DH40" s="252"/>
      <c r="DI40" s="250"/>
      <c r="DJ40" s="251"/>
      <c r="DK40" s="251"/>
      <c r="DL40" s="251"/>
      <c r="DM40" s="251"/>
      <c r="DN40" s="251"/>
      <c r="DO40" s="251"/>
      <c r="DP40" s="251"/>
      <c r="DQ40" s="252"/>
      <c r="DR40" s="250"/>
      <c r="DS40" s="251"/>
      <c r="DT40" s="251"/>
      <c r="DU40" s="251"/>
      <c r="DV40" s="251"/>
      <c r="DW40" s="251"/>
      <c r="DX40" s="251"/>
      <c r="DY40" s="251"/>
      <c r="DZ40" s="252"/>
      <c r="EA40" s="247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9"/>
    </row>
    <row r="41" spans="1:155" ht="10.5" customHeight="1">
      <c r="A41" s="259"/>
      <c r="B41" s="260"/>
      <c r="C41" s="260"/>
      <c r="D41" s="260"/>
      <c r="E41" s="260"/>
      <c r="F41" s="261"/>
      <c r="G41" s="262" t="s">
        <v>142</v>
      </c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4"/>
      <c r="AO41" s="250"/>
      <c r="AP41" s="251"/>
      <c r="AQ41" s="251"/>
      <c r="AR41" s="251"/>
      <c r="AS41" s="251"/>
      <c r="AT41" s="251"/>
      <c r="AU41" s="251"/>
      <c r="AV41" s="251"/>
      <c r="AW41" s="252"/>
      <c r="AX41" s="250"/>
      <c r="AY41" s="251"/>
      <c r="AZ41" s="251"/>
      <c r="BA41" s="251"/>
      <c r="BB41" s="251"/>
      <c r="BC41" s="251"/>
      <c r="BD41" s="251"/>
      <c r="BE41" s="251"/>
      <c r="BF41" s="252"/>
      <c r="BG41" s="250"/>
      <c r="BH41" s="251"/>
      <c r="BI41" s="251"/>
      <c r="BJ41" s="251"/>
      <c r="BK41" s="251"/>
      <c r="BL41" s="251"/>
      <c r="BM41" s="251"/>
      <c r="BN41" s="251"/>
      <c r="BO41" s="252"/>
      <c r="BP41" s="250"/>
      <c r="BQ41" s="251"/>
      <c r="BR41" s="251"/>
      <c r="BS41" s="251"/>
      <c r="BT41" s="251"/>
      <c r="BU41" s="251"/>
      <c r="BV41" s="251"/>
      <c r="BW41" s="251"/>
      <c r="BX41" s="252"/>
      <c r="BY41" s="250"/>
      <c r="BZ41" s="251"/>
      <c r="CA41" s="251"/>
      <c r="CB41" s="251"/>
      <c r="CC41" s="251"/>
      <c r="CD41" s="251"/>
      <c r="CE41" s="251"/>
      <c r="CF41" s="251"/>
      <c r="CG41" s="252"/>
      <c r="CH41" s="250"/>
      <c r="CI41" s="251"/>
      <c r="CJ41" s="251"/>
      <c r="CK41" s="251"/>
      <c r="CL41" s="251"/>
      <c r="CM41" s="251"/>
      <c r="CN41" s="251"/>
      <c r="CO41" s="251"/>
      <c r="CP41" s="252"/>
      <c r="CQ41" s="250"/>
      <c r="CR41" s="251"/>
      <c r="CS41" s="251"/>
      <c r="CT41" s="251"/>
      <c r="CU41" s="251"/>
      <c r="CV41" s="251"/>
      <c r="CW41" s="251"/>
      <c r="CX41" s="251"/>
      <c r="CY41" s="252"/>
      <c r="CZ41" s="250"/>
      <c r="DA41" s="251"/>
      <c r="DB41" s="251"/>
      <c r="DC41" s="251"/>
      <c r="DD41" s="251"/>
      <c r="DE41" s="251"/>
      <c r="DF41" s="251"/>
      <c r="DG41" s="251"/>
      <c r="DH41" s="252"/>
      <c r="DI41" s="250"/>
      <c r="DJ41" s="251"/>
      <c r="DK41" s="251"/>
      <c r="DL41" s="251"/>
      <c r="DM41" s="251"/>
      <c r="DN41" s="251"/>
      <c r="DO41" s="251"/>
      <c r="DP41" s="251"/>
      <c r="DQ41" s="252"/>
      <c r="DR41" s="250"/>
      <c r="DS41" s="251"/>
      <c r="DT41" s="251"/>
      <c r="DU41" s="251"/>
      <c r="DV41" s="251"/>
      <c r="DW41" s="251"/>
      <c r="DX41" s="251"/>
      <c r="DY41" s="251"/>
      <c r="DZ41" s="252"/>
      <c r="EA41" s="247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9"/>
    </row>
    <row r="42" spans="1:155" ht="10.5" customHeight="1" thickBot="1">
      <c r="A42" s="253"/>
      <c r="B42" s="254"/>
      <c r="C42" s="254"/>
      <c r="D42" s="254"/>
      <c r="E42" s="254"/>
      <c r="F42" s="255"/>
      <c r="G42" s="256" t="s">
        <v>143</v>
      </c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8"/>
      <c r="AO42" s="241"/>
      <c r="AP42" s="242"/>
      <c r="AQ42" s="242"/>
      <c r="AR42" s="242"/>
      <c r="AS42" s="242"/>
      <c r="AT42" s="242"/>
      <c r="AU42" s="242"/>
      <c r="AV42" s="242"/>
      <c r="AW42" s="243"/>
      <c r="AX42" s="241"/>
      <c r="AY42" s="242"/>
      <c r="AZ42" s="242"/>
      <c r="BA42" s="242"/>
      <c r="BB42" s="242"/>
      <c r="BC42" s="242"/>
      <c r="BD42" s="242"/>
      <c r="BE42" s="242"/>
      <c r="BF42" s="243"/>
      <c r="BG42" s="241"/>
      <c r="BH42" s="242"/>
      <c r="BI42" s="242"/>
      <c r="BJ42" s="242"/>
      <c r="BK42" s="242"/>
      <c r="BL42" s="242"/>
      <c r="BM42" s="242"/>
      <c r="BN42" s="242"/>
      <c r="BO42" s="243"/>
      <c r="BP42" s="241"/>
      <c r="BQ42" s="242"/>
      <c r="BR42" s="242"/>
      <c r="BS42" s="242"/>
      <c r="BT42" s="242"/>
      <c r="BU42" s="242"/>
      <c r="BV42" s="242"/>
      <c r="BW42" s="242"/>
      <c r="BX42" s="243"/>
      <c r="BY42" s="241"/>
      <c r="BZ42" s="242"/>
      <c r="CA42" s="242"/>
      <c r="CB42" s="242"/>
      <c r="CC42" s="242"/>
      <c r="CD42" s="242"/>
      <c r="CE42" s="242"/>
      <c r="CF42" s="242"/>
      <c r="CG42" s="243"/>
      <c r="CH42" s="241"/>
      <c r="CI42" s="242"/>
      <c r="CJ42" s="242"/>
      <c r="CK42" s="242"/>
      <c r="CL42" s="242"/>
      <c r="CM42" s="242"/>
      <c r="CN42" s="242"/>
      <c r="CO42" s="242"/>
      <c r="CP42" s="243"/>
      <c r="CQ42" s="241"/>
      <c r="CR42" s="242"/>
      <c r="CS42" s="242"/>
      <c r="CT42" s="242"/>
      <c r="CU42" s="242"/>
      <c r="CV42" s="242"/>
      <c r="CW42" s="242"/>
      <c r="CX42" s="242"/>
      <c r="CY42" s="243"/>
      <c r="CZ42" s="241"/>
      <c r="DA42" s="242"/>
      <c r="DB42" s="242"/>
      <c r="DC42" s="242"/>
      <c r="DD42" s="242"/>
      <c r="DE42" s="242"/>
      <c r="DF42" s="242"/>
      <c r="DG42" s="242"/>
      <c r="DH42" s="243"/>
      <c r="DI42" s="241"/>
      <c r="DJ42" s="242"/>
      <c r="DK42" s="242"/>
      <c r="DL42" s="242"/>
      <c r="DM42" s="242"/>
      <c r="DN42" s="242"/>
      <c r="DO42" s="242"/>
      <c r="DP42" s="242"/>
      <c r="DQ42" s="243"/>
      <c r="DR42" s="241"/>
      <c r="DS42" s="242"/>
      <c r="DT42" s="242"/>
      <c r="DU42" s="242"/>
      <c r="DV42" s="242"/>
      <c r="DW42" s="242"/>
      <c r="DX42" s="242"/>
      <c r="DY42" s="242"/>
      <c r="DZ42" s="243"/>
      <c r="EA42" s="244"/>
      <c r="EB42" s="245"/>
      <c r="EC42" s="245"/>
      <c r="ED42" s="245"/>
      <c r="EE42" s="245"/>
      <c r="EF42" s="245"/>
      <c r="EG42" s="245"/>
      <c r="EH42" s="245"/>
      <c r="EI42" s="245"/>
      <c r="EJ42" s="245"/>
      <c r="EK42" s="245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6"/>
    </row>
    <row r="43" spans="6:7" s="7" customFormat="1" ht="13.5" customHeight="1">
      <c r="F43" s="8" t="s">
        <v>37</v>
      </c>
      <c r="G43" s="7" t="s">
        <v>144</v>
      </c>
    </row>
    <row r="44" spans="5:7" s="7" customFormat="1" ht="10.5">
      <c r="E44" s="8"/>
      <c r="F44" s="8" t="s">
        <v>38</v>
      </c>
      <c r="G44" s="7" t="s">
        <v>41</v>
      </c>
    </row>
  </sheetData>
  <sheetProtection/>
  <mergeCells count="394">
    <mergeCell ref="A4:EY4"/>
    <mergeCell ref="A5:EY5"/>
    <mergeCell ref="DW9:DX9"/>
    <mergeCell ref="DY9:EA9"/>
    <mergeCell ref="EB9:EC9"/>
    <mergeCell ref="ED9:EN9"/>
    <mergeCell ref="EO9:EQ9"/>
    <mergeCell ref="ER9:ET9"/>
    <mergeCell ref="DI6:EY6"/>
    <mergeCell ref="DI7:EK7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8:EY38"/>
    <mergeCell ref="A39:F39"/>
    <mergeCell ref="G39:AN39"/>
    <mergeCell ref="AO39:AW39"/>
    <mergeCell ref="AX39:BF39"/>
    <mergeCell ref="BG39:BO39"/>
    <mergeCell ref="BP39:BX39"/>
    <mergeCell ref="DR39:DZ39"/>
    <mergeCell ref="CZ38:DH38"/>
    <mergeCell ref="DI38:DQ38"/>
    <mergeCell ref="DR38:DZ38"/>
    <mergeCell ref="BY38:CG38"/>
    <mergeCell ref="CH38:CP38"/>
    <mergeCell ref="CQ38:CY38"/>
    <mergeCell ref="CQ40:CY40"/>
    <mergeCell ref="BY39:CG39"/>
    <mergeCell ref="CH39:CP39"/>
    <mergeCell ref="CQ39:CY39"/>
    <mergeCell ref="CZ39:DH39"/>
    <mergeCell ref="DI39:DQ39"/>
    <mergeCell ref="DR41:DZ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BY41:CG41"/>
    <mergeCell ref="CH41:CP41"/>
    <mergeCell ref="CQ41:CY41"/>
    <mergeCell ref="EA40:EY40"/>
    <mergeCell ref="A41:F41"/>
    <mergeCell ref="G41:AN41"/>
    <mergeCell ref="AO41:AW41"/>
    <mergeCell ref="AX41:BF41"/>
    <mergeCell ref="BG41:BO41"/>
    <mergeCell ref="BP41:BX41"/>
    <mergeCell ref="A42:F42"/>
    <mergeCell ref="G42:AN42"/>
    <mergeCell ref="AO42:AW42"/>
    <mergeCell ref="AX42:BF42"/>
    <mergeCell ref="BG42:BO42"/>
    <mergeCell ref="CZ40:DH40"/>
    <mergeCell ref="BP42:BX42"/>
    <mergeCell ref="BY42:CG42"/>
    <mergeCell ref="CH42:CP42"/>
    <mergeCell ref="CQ42:CY42"/>
    <mergeCell ref="DI8:EY8"/>
    <mergeCell ref="CZ42:DH42"/>
    <mergeCell ref="DI42:DQ42"/>
    <mergeCell ref="DR42:DZ42"/>
    <mergeCell ref="EA42:EY42"/>
    <mergeCell ref="EA41:EY41"/>
    <mergeCell ref="DI40:DQ40"/>
    <mergeCell ref="DR40:DZ40"/>
    <mergeCell ref="CZ41:DH41"/>
    <mergeCell ref="DI41:DQ41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I17"/>
  <sheetViews>
    <sheetView view="pageBreakPreview" zoomScaleNormal="120" zoomScaleSheetLayoutView="100" zoomScalePageLayoutView="0" workbookViewId="0" topLeftCell="A1">
      <selection activeCell="AC39" sqref="AC39"/>
    </sheetView>
  </sheetViews>
  <sheetFormatPr defaultColWidth="0.875" defaultRowHeight="12.75"/>
  <cols>
    <col min="1" max="16384" width="0.875" style="1" customWidth="1"/>
  </cols>
  <sheetData>
    <row r="1" spans="139:165" s="13" customFormat="1" ht="35.25" customHeight="1">
      <c r="EI1" s="401" t="s">
        <v>145</v>
      </c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</row>
    <row r="3" spans="1:165" s="11" customFormat="1" ht="15.75">
      <c r="A3" s="402" t="s">
        <v>146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  <c r="FF3" s="402"/>
      <c r="FG3" s="402"/>
      <c r="FH3" s="402"/>
      <c r="FI3" s="402"/>
    </row>
    <row r="5" spans="18:165" s="13" customFormat="1" ht="24.75" customHeight="1">
      <c r="R5" s="1"/>
      <c r="S5" s="1"/>
      <c r="T5" s="1"/>
      <c r="U5" s="1"/>
      <c r="V5" s="1"/>
      <c r="W5" s="1"/>
      <c r="EI5" s="403" t="s">
        <v>17</v>
      </c>
      <c r="EJ5" s="403"/>
      <c r="EK5" s="403"/>
      <c r="EL5" s="403"/>
      <c r="EM5" s="403"/>
      <c r="EN5" s="403"/>
      <c r="EO5" s="403"/>
      <c r="EP5" s="403"/>
      <c r="EQ5" s="403"/>
      <c r="ER5" s="403"/>
      <c r="ES5" s="403"/>
      <c r="ET5" s="403"/>
      <c r="EU5" s="403"/>
      <c r="EV5" s="403"/>
      <c r="EW5" s="403"/>
      <c r="EX5" s="403"/>
      <c r="EY5" s="403"/>
      <c r="EZ5" s="403"/>
      <c r="FA5" s="403"/>
      <c r="FB5" s="403"/>
      <c r="FC5" s="403"/>
      <c r="FD5" s="403"/>
      <c r="FE5" s="403"/>
      <c r="FF5" s="403"/>
      <c r="FG5" s="403"/>
      <c r="FH5" s="403"/>
      <c r="FI5" s="403"/>
    </row>
    <row r="6" spans="18:165" s="13" customFormat="1" ht="15">
      <c r="R6" s="16"/>
      <c r="EH6" s="404"/>
      <c r="EI6" s="404"/>
      <c r="EJ6" s="404"/>
      <c r="EK6" s="404"/>
      <c r="EL6" s="404"/>
      <c r="EM6" s="404"/>
      <c r="EN6" s="404"/>
      <c r="EO6" s="404"/>
      <c r="EP6" s="404"/>
      <c r="EQ6" s="404"/>
      <c r="ER6" s="404"/>
      <c r="ES6" s="404"/>
      <c r="ET6" s="404"/>
      <c r="EU6" s="404"/>
      <c r="EV6" s="404"/>
      <c r="EW6" s="404"/>
      <c r="EX6" s="404"/>
      <c r="EY6" s="404"/>
      <c r="EZ6" s="404"/>
      <c r="FA6" s="404"/>
      <c r="FB6" s="404"/>
      <c r="FC6" s="404"/>
      <c r="FD6" s="404"/>
      <c r="FE6" s="404"/>
      <c r="FF6" s="404"/>
      <c r="FG6" s="404"/>
      <c r="FH6" s="404"/>
      <c r="FI6" s="404"/>
    </row>
    <row r="7" spans="18:165" s="13" customFormat="1" ht="15">
      <c r="R7" s="1"/>
      <c r="EH7" s="135" t="s">
        <v>18</v>
      </c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</row>
    <row r="8" spans="136:164" s="17" customFormat="1" ht="12.75">
      <c r="EF8" s="405" t="s">
        <v>19</v>
      </c>
      <c r="EG8" s="405"/>
      <c r="EH8" s="406"/>
      <c r="EI8" s="406"/>
      <c r="EJ8" s="406"/>
      <c r="EK8" s="407" t="s">
        <v>19</v>
      </c>
      <c r="EL8" s="407"/>
      <c r="EM8" s="406"/>
      <c r="EN8" s="406"/>
      <c r="EO8" s="406"/>
      <c r="EP8" s="406"/>
      <c r="EQ8" s="406"/>
      <c r="ER8" s="406"/>
      <c r="ES8" s="406"/>
      <c r="ET8" s="406"/>
      <c r="EU8" s="406"/>
      <c r="EV8" s="406"/>
      <c r="EW8" s="406"/>
      <c r="EX8" s="405">
        <v>20</v>
      </c>
      <c r="EY8" s="405"/>
      <c r="EZ8" s="405"/>
      <c r="FA8" s="384"/>
      <c r="FB8" s="384"/>
      <c r="FC8" s="384"/>
      <c r="FE8" s="19" t="s">
        <v>20</v>
      </c>
      <c r="FH8" s="19"/>
    </row>
    <row r="9" s="17" customFormat="1" ht="12.75">
      <c r="FI9" s="18" t="s">
        <v>21</v>
      </c>
    </row>
    <row r="10" ht="12" thickBot="1"/>
    <row r="11" spans="1:165" s="7" customFormat="1" ht="10.5" customHeight="1">
      <c r="A11" s="385" t="s">
        <v>147</v>
      </c>
      <c r="B11" s="386"/>
      <c r="C11" s="386"/>
      <c r="D11" s="386"/>
      <c r="E11" s="387"/>
      <c r="F11" s="394" t="s">
        <v>148</v>
      </c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97" t="s">
        <v>149</v>
      </c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398"/>
      <c r="AQ11" s="398"/>
      <c r="AR11" s="398"/>
      <c r="AS11" s="398"/>
      <c r="AT11" s="398"/>
      <c r="AU11" s="398"/>
      <c r="AV11" s="398"/>
      <c r="AW11" s="398"/>
      <c r="AX11" s="398"/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9"/>
      <c r="CR11" s="398" t="s">
        <v>150</v>
      </c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398"/>
      <c r="EE11" s="398"/>
      <c r="EF11" s="398"/>
      <c r="EG11" s="398"/>
      <c r="EH11" s="398"/>
      <c r="EI11" s="398"/>
      <c r="EJ11" s="398"/>
      <c r="EK11" s="398"/>
      <c r="EL11" s="398"/>
      <c r="EM11" s="398"/>
      <c r="EN11" s="398"/>
      <c r="EO11" s="398"/>
      <c r="EP11" s="398"/>
      <c r="EQ11" s="398"/>
      <c r="ER11" s="398"/>
      <c r="ES11" s="398"/>
      <c r="ET11" s="398"/>
      <c r="EU11" s="398"/>
      <c r="EV11" s="398"/>
      <c r="EW11" s="398"/>
      <c r="EX11" s="398"/>
      <c r="EY11" s="398"/>
      <c r="EZ11" s="398"/>
      <c r="FA11" s="398"/>
      <c r="FB11" s="398"/>
      <c r="FC11" s="398"/>
      <c r="FD11" s="398"/>
      <c r="FE11" s="398"/>
      <c r="FF11" s="398"/>
      <c r="FG11" s="398"/>
      <c r="FH11" s="398"/>
      <c r="FI11" s="399"/>
    </row>
    <row r="12" spans="1:165" s="7" customFormat="1" ht="10.5" customHeight="1">
      <c r="A12" s="388"/>
      <c r="B12" s="389"/>
      <c r="C12" s="389"/>
      <c r="D12" s="389"/>
      <c r="E12" s="390"/>
      <c r="F12" s="395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400" t="s">
        <v>91</v>
      </c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1" t="s">
        <v>7</v>
      </c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3"/>
      <c r="CR12" s="382" t="s">
        <v>91</v>
      </c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  <c r="DT12" s="382"/>
      <c r="DU12" s="382"/>
      <c r="DV12" s="382"/>
      <c r="DW12" s="382"/>
      <c r="DX12" s="382"/>
      <c r="DY12" s="382"/>
      <c r="DZ12" s="382"/>
      <c r="EA12" s="381" t="s">
        <v>7</v>
      </c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  <c r="EL12" s="382"/>
      <c r="EM12" s="382"/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2"/>
      <c r="FC12" s="382"/>
      <c r="FD12" s="382"/>
      <c r="FE12" s="382"/>
      <c r="FF12" s="382"/>
      <c r="FG12" s="382"/>
      <c r="FH12" s="382"/>
      <c r="FI12" s="383"/>
    </row>
    <row r="13" spans="1:165" s="7" customFormat="1" ht="10.5" customHeight="1">
      <c r="A13" s="388"/>
      <c r="B13" s="389"/>
      <c r="C13" s="389"/>
      <c r="D13" s="389"/>
      <c r="E13" s="390"/>
      <c r="F13" s="395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400" t="s">
        <v>151</v>
      </c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1" t="s">
        <v>151</v>
      </c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3"/>
      <c r="CR13" s="382" t="s">
        <v>151</v>
      </c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1" t="s">
        <v>151</v>
      </c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382"/>
      <c r="FB13" s="382"/>
      <c r="FC13" s="382"/>
      <c r="FD13" s="382"/>
      <c r="FE13" s="382"/>
      <c r="FF13" s="382"/>
      <c r="FG13" s="382"/>
      <c r="FH13" s="382"/>
      <c r="FI13" s="383"/>
    </row>
    <row r="14" spans="1:165" s="7" customFormat="1" ht="10.5" customHeight="1" thickBot="1">
      <c r="A14" s="391"/>
      <c r="B14" s="392"/>
      <c r="C14" s="392"/>
      <c r="D14" s="392"/>
      <c r="E14" s="393"/>
      <c r="F14" s="396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80" t="s">
        <v>43</v>
      </c>
      <c r="AA14" s="376"/>
      <c r="AB14" s="376"/>
      <c r="AC14" s="376"/>
      <c r="AD14" s="376"/>
      <c r="AE14" s="376"/>
      <c r="AF14" s="376"/>
      <c r="AG14" s="375" t="s">
        <v>44</v>
      </c>
      <c r="AH14" s="376"/>
      <c r="AI14" s="376"/>
      <c r="AJ14" s="376"/>
      <c r="AK14" s="376"/>
      <c r="AL14" s="376"/>
      <c r="AM14" s="379"/>
      <c r="AN14" s="375" t="s">
        <v>45</v>
      </c>
      <c r="AO14" s="376"/>
      <c r="AP14" s="376"/>
      <c r="AQ14" s="376"/>
      <c r="AR14" s="376"/>
      <c r="AS14" s="376"/>
      <c r="AT14" s="379"/>
      <c r="AU14" s="375" t="s">
        <v>46</v>
      </c>
      <c r="AV14" s="376"/>
      <c r="AW14" s="376"/>
      <c r="AX14" s="376"/>
      <c r="AY14" s="376"/>
      <c r="AZ14" s="376"/>
      <c r="BA14" s="379"/>
      <c r="BB14" s="375" t="s">
        <v>152</v>
      </c>
      <c r="BC14" s="376"/>
      <c r="BD14" s="376"/>
      <c r="BE14" s="376"/>
      <c r="BF14" s="376"/>
      <c r="BG14" s="376"/>
      <c r="BH14" s="376"/>
      <c r="BI14" s="380" t="s">
        <v>43</v>
      </c>
      <c r="BJ14" s="376"/>
      <c r="BK14" s="376"/>
      <c r="BL14" s="376"/>
      <c r="BM14" s="376"/>
      <c r="BN14" s="376"/>
      <c r="BO14" s="376"/>
      <c r="BP14" s="375" t="s">
        <v>44</v>
      </c>
      <c r="BQ14" s="376"/>
      <c r="BR14" s="376"/>
      <c r="BS14" s="376"/>
      <c r="BT14" s="376"/>
      <c r="BU14" s="376"/>
      <c r="BV14" s="379"/>
      <c r="BW14" s="375" t="s">
        <v>45</v>
      </c>
      <c r="BX14" s="376"/>
      <c r="BY14" s="376"/>
      <c r="BZ14" s="376"/>
      <c r="CA14" s="376"/>
      <c r="CB14" s="376"/>
      <c r="CC14" s="379"/>
      <c r="CD14" s="375" t="s">
        <v>46</v>
      </c>
      <c r="CE14" s="376"/>
      <c r="CF14" s="376"/>
      <c r="CG14" s="376"/>
      <c r="CH14" s="376"/>
      <c r="CI14" s="376"/>
      <c r="CJ14" s="379"/>
      <c r="CK14" s="375" t="s">
        <v>152</v>
      </c>
      <c r="CL14" s="376"/>
      <c r="CM14" s="376"/>
      <c r="CN14" s="376"/>
      <c r="CO14" s="376"/>
      <c r="CP14" s="376"/>
      <c r="CQ14" s="377"/>
      <c r="CR14" s="380" t="s">
        <v>43</v>
      </c>
      <c r="CS14" s="376"/>
      <c r="CT14" s="376"/>
      <c r="CU14" s="376"/>
      <c r="CV14" s="376"/>
      <c r="CW14" s="376"/>
      <c r="CX14" s="376"/>
      <c r="CY14" s="375" t="s">
        <v>44</v>
      </c>
      <c r="CZ14" s="376"/>
      <c r="DA14" s="376"/>
      <c r="DB14" s="376"/>
      <c r="DC14" s="376"/>
      <c r="DD14" s="376"/>
      <c r="DE14" s="379"/>
      <c r="DF14" s="375" t="s">
        <v>45</v>
      </c>
      <c r="DG14" s="376"/>
      <c r="DH14" s="376"/>
      <c r="DI14" s="376"/>
      <c r="DJ14" s="376"/>
      <c r="DK14" s="376"/>
      <c r="DL14" s="379"/>
      <c r="DM14" s="375" t="s">
        <v>46</v>
      </c>
      <c r="DN14" s="376"/>
      <c r="DO14" s="376"/>
      <c r="DP14" s="376"/>
      <c r="DQ14" s="376"/>
      <c r="DR14" s="376"/>
      <c r="DS14" s="379"/>
      <c r="DT14" s="375" t="s">
        <v>152</v>
      </c>
      <c r="DU14" s="376"/>
      <c r="DV14" s="376"/>
      <c r="DW14" s="376"/>
      <c r="DX14" s="376"/>
      <c r="DY14" s="376"/>
      <c r="DZ14" s="376"/>
      <c r="EA14" s="380" t="s">
        <v>43</v>
      </c>
      <c r="EB14" s="376"/>
      <c r="EC14" s="376"/>
      <c r="ED14" s="376"/>
      <c r="EE14" s="376"/>
      <c r="EF14" s="376"/>
      <c r="EG14" s="376"/>
      <c r="EH14" s="375" t="s">
        <v>44</v>
      </c>
      <c r="EI14" s="376"/>
      <c r="EJ14" s="376"/>
      <c r="EK14" s="376"/>
      <c r="EL14" s="376"/>
      <c r="EM14" s="376"/>
      <c r="EN14" s="379"/>
      <c r="EO14" s="375" t="s">
        <v>45</v>
      </c>
      <c r="EP14" s="376"/>
      <c r="EQ14" s="376"/>
      <c r="ER14" s="376"/>
      <c r="ES14" s="376"/>
      <c r="ET14" s="376"/>
      <c r="EU14" s="379"/>
      <c r="EV14" s="375" t="s">
        <v>46</v>
      </c>
      <c r="EW14" s="376"/>
      <c r="EX14" s="376"/>
      <c r="EY14" s="376"/>
      <c r="EZ14" s="376"/>
      <c r="FA14" s="376"/>
      <c r="FB14" s="379"/>
      <c r="FC14" s="375" t="s">
        <v>152</v>
      </c>
      <c r="FD14" s="376"/>
      <c r="FE14" s="376"/>
      <c r="FF14" s="376"/>
      <c r="FG14" s="376"/>
      <c r="FH14" s="376"/>
      <c r="FI14" s="377"/>
    </row>
    <row r="15" spans="1:165" s="7" customFormat="1" ht="10.5" customHeight="1">
      <c r="A15" s="378">
        <v>1</v>
      </c>
      <c r="B15" s="365"/>
      <c r="C15" s="365"/>
      <c r="D15" s="365"/>
      <c r="E15" s="374"/>
      <c r="F15" s="364">
        <v>2</v>
      </c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78">
        <v>3</v>
      </c>
      <c r="AA15" s="365"/>
      <c r="AB15" s="365"/>
      <c r="AC15" s="365"/>
      <c r="AD15" s="365"/>
      <c r="AE15" s="365"/>
      <c r="AF15" s="365"/>
      <c r="AG15" s="364">
        <v>4</v>
      </c>
      <c r="AH15" s="365"/>
      <c r="AI15" s="365"/>
      <c r="AJ15" s="365"/>
      <c r="AK15" s="365"/>
      <c r="AL15" s="365"/>
      <c r="AM15" s="374"/>
      <c r="AN15" s="364">
        <v>5</v>
      </c>
      <c r="AO15" s="365"/>
      <c r="AP15" s="365"/>
      <c r="AQ15" s="365"/>
      <c r="AR15" s="365"/>
      <c r="AS15" s="365"/>
      <c r="AT15" s="374"/>
      <c r="AU15" s="364">
        <v>6</v>
      </c>
      <c r="AV15" s="365"/>
      <c r="AW15" s="365"/>
      <c r="AX15" s="365"/>
      <c r="AY15" s="365"/>
      <c r="AZ15" s="365"/>
      <c r="BA15" s="374"/>
      <c r="BB15" s="364">
        <v>7</v>
      </c>
      <c r="BC15" s="365"/>
      <c r="BD15" s="365"/>
      <c r="BE15" s="365"/>
      <c r="BF15" s="365"/>
      <c r="BG15" s="365"/>
      <c r="BH15" s="374"/>
      <c r="BI15" s="364">
        <v>8</v>
      </c>
      <c r="BJ15" s="365"/>
      <c r="BK15" s="365"/>
      <c r="BL15" s="365"/>
      <c r="BM15" s="365"/>
      <c r="BN15" s="365"/>
      <c r="BO15" s="365"/>
      <c r="BP15" s="364">
        <v>9</v>
      </c>
      <c r="BQ15" s="365"/>
      <c r="BR15" s="365"/>
      <c r="BS15" s="365"/>
      <c r="BT15" s="365"/>
      <c r="BU15" s="365"/>
      <c r="BV15" s="374"/>
      <c r="BW15" s="364">
        <v>10</v>
      </c>
      <c r="BX15" s="365"/>
      <c r="BY15" s="365"/>
      <c r="BZ15" s="365"/>
      <c r="CA15" s="365"/>
      <c r="CB15" s="365"/>
      <c r="CC15" s="374"/>
      <c r="CD15" s="364">
        <v>11</v>
      </c>
      <c r="CE15" s="365"/>
      <c r="CF15" s="365"/>
      <c r="CG15" s="365"/>
      <c r="CH15" s="365"/>
      <c r="CI15" s="365"/>
      <c r="CJ15" s="374"/>
      <c r="CK15" s="364">
        <v>12</v>
      </c>
      <c r="CL15" s="365"/>
      <c r="CM15" s="365"/>
      <c r="CN15" s="365"/>
      <c r="CO15" s="365"/>
      <c r="CP15" s="365"/>
      <c r="CQ15" s="366"/>
      <c r="CR15" s="365">
        <v>13</v>
      </c>
      <c r="CS15" s="365"/>
      <c r="CT15" s="365"/>
      <c r="CU15" s="365"/>
      <c r="CV15" s="365"/>
      <c r="CW15" s="365"/>
      <c r="CX15" s="365"/>
      <c r="CY15" s="364">
        <v>14</v>
      </c>
      <c r="CZ15" s="365"/>
      <c r="DA15" s="365"/>
      <c r="DB15" s="365"/>
      <c r="DC15" s="365"/>
      <c r="DD15" s="365"/>
      <c r="DE15" s="374"/>
      <c r="DF15" s="364">
        <v>15</v>
      </c>
      <c r="DG15" s="365"/>
      <c r="DH15" s="365"/>
      <c r="DI15" s="365"/>
      <c r="DJ15" s="365"/>
      <c r="DK15" s="365"/>
      <c r="DL15" s="374"/>
      <c r="DM15" s="364">
        <v>16</v>
      </c>
      <c r="DN15" s="365"/>
      <c r="DO15" s="365"/>
      <c r="DP15" s="365"/>
      <c r="DQ15" s="365"/>
      <c r="DR15" s="365"/>
      <c r="DS15" s="374"/>
      <c r="DT15" s="364">
        <v>17</v>
      </c>
      <c r="DU15" s="365"/>
      <c r="DV15" s="365"/>
      <c r="DW15" s="365"/>
      <c r="DX15" s="365"/>
      <c r="DY15" s="365"/>
      <c r="DZ15" s="374"/>
      <c r="EA15" s="364">
        <v>18</v>
      </c>
      <c r="EB15" s="365"/>
      <c r="EC15" s="365"/>
      <c r="ED15" s="365"/>
      <c r="EE15" s="365"/>
      <c r="EF15" s="365"/>
      <c r="EG15" s="365"/>
      <c r="EH15" s="364">
        <v>19</v>
      </c>
      <c r="EI15" s="365"/>
      <c r="EJ15" s="365"/>
      <c r="EK15" s="365"/>
      <c r="EL15" s="365"/>
      <c r="EM15" s="365"/>
      <c r="EN15" s="374"/>
      <c r="EO15" s="364">
        <v>20</v>
      </c>
      <c r="EP15" s="365"/>
      <c r="EQ15" s="365"/>
      <c r="ER15" s="365"/>
      <c r="ES15" s="365"/>
      <c r="ET15" s="365"/>
      <c r="EU15" s="374"/>
      <c r="EV15" s="364">
        <v>21</v>
      </c>
      <c r="EW15" s="365"/>
      <c r="EX15" s="365"/>
      <c r="EY15" s="365"/>
      <c r="EZ15" s="365"/>
      <c r="FA15" s="365"/>
      <c r="FB15" s="374"/>
      <c r="FC15" s="364">
        <v>22</v>
      </c>
      <c r="FD15" s="365"/>
      <c r="FE15" s="365"/>
      <c r="FF15" s="365"/>
      <c r="FG15" s="365"/>
      <c r="FH15" s="365"/>
      <c r="FI15" s="366"/>
    </row>
    <row r="16" spans="1:165" s="7" customFormat="1" ht="10.5" customHeight="1" thickBot="1">
      <c r="A16" s="367"/>
      <c r="B16" s="368"/>
      <c r="C16" s="368"/>
      <c r="D16" s="368"/>
      <c r="E16" s="369"/>
      <c r="F16" s="370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2"/>
      <c r="AA16" s="362"/>
      <c r="AB16" s="362"/>
      <c r="AC16" s="362"/>
      <c r="AD16" s="362"/>
      <c r="AE16" s="362"/>
      <c r="AF16" s="362"/>
      <c r="AG16" s="361"/>
      <c r="AH16" s="362"/>
      <c r="AI16" s="362"/>
      <c r="AJ16" s="362"/>
      <c r="AK16" s="362"/>
      <c r="AL16" s="362"/>
      <c r="AM16" s="363"/>
      <c r="AN16" s="361"/>
      <c r="AO16" s="362"/>
      <c r="AP16" s="362"/>
      <c r="AQ16" s="362"/>
      <c r="AR16" s="362"/>
      <c r="AS16" s="362"/>
      <c r="AT16" s="363"/>
      <c r="AU16" s="361"/>
      <c r="AV16" s="362"/>
      <c r="AW16" s="362"/>
      <c r="AX16" s="362"/>
      <c r="AY16" s="362"/>
      <c r="AZ16" s="362"/>
      <c r="BA16" s="363"/>
      <c r="BB16" s="361"/>
      <c r="BC16" s="362"/>
      <c r="BD16" s="362"/>
      <c r="BE16" s="362"/>
      <c r="BF16" s="362"/>
      <c r="BG16" s="362"/>
      <c r="BH16" s="363"/>
      <c r="BI16" s="361"/>
      <c r="BJ16" s="362"/>
      <c r="BK16" s="362"/>
      <c r="BL16" s="362"/>
      <c r="BM16" s="362"/>
      <c r="BN16" s="362"/>
      <c r="BO16" s="362"/>
      <c r="BP16" s="361"/>
      <c r="BQ16" s="362"/>
      <c r="BR16" s="362"/>
      <c r="BS16" s="362"/>
      <c r="BT16" s="362"/>
      <c r="BU16" s="362"/>
      <c r="BV16" s="363"/>
      <c r="BW16" s="361"/>
      <c r="BX16" s="362"/>
      <c r="BY16" s="362"/>
      <c r="BZ16" s="362"/>
      <c r="CA16" s="362"/>
      <c r="CB16" s="362"/>
      <c r="CC16" s="363"/>
      <c r="CD16" s="361"/>
      <c r="CE16" s="362"/>
      <c r="CF16" s="362"/>
      <c r="CG16" s="362"/>
      <c r="CH16" s="362"/>
      <c r="CI16" s="362"/>
      <c r="CJ16" s="363"/>
      <c r="CK16" s="361"/>
      <c r="CL16" s="362"/>
      <c r="CM16" s="362"/>
      <c r="CN16" s="362"/>
      <c r="CO16" s="362"/>
      <c r="CP16" s="362"/>
      <c r="CQ16" s="373"/>
      <c r="CR16" s="362"/>
      <c r="CS16" s="362"/>
      <c r="CT16" s="362"/>
      <c r="CU16" s="362"/>
      <c r="CV16" s="362"/>
      <c r="CW16" s="362"/>
      <c r="CX16" s="362"/>
      <c r="CY16" s="361"/>
      <c r="CZ16" s="362"/>
      <c r="DA16" s="362"/>
      <c r="DB16" s="362"/>
      <c r="DC16" s="362"/>
      <c r="DD16" s="362"/>
      <c r="DE16" s="363"/>
      <c r="DF16" s="361"/>
      <c r="DG16" s="362"/>
      <c r="DH16" s="362"/>
      <c r="DI16" s="362"/>
      <c r="DJ16" s="362"/>
      <c r="DK16" s="362"/>
      <c r="DL16" s="363"/>
      <c r="DM16" s="361"/>
      <c r="DN16" s="362"/>
      <c r="DO16" s="362"/>
      <c r="DP16" s="362"/>
      <c r="DQ16" s="362"/>
      <c r="DR16" s="362"/>
      <c r="DS16" s="363"/>
      <c r="DT16" s="361"/>
      <c r="DU16" s="362"/>
      <c r="DV16" s="362"/>
      <c r="DW16" s="362"/>
      <c r="DX16" s="362"/>
      <c r="DY16" s="362"/>
      <c r="DZ16" s="363"/>
      <c r="EA16" s="361"/>
      <c r="EB16" s="362"/>
      <c r="EC16" s="362"/>
      <c r="ED16" s="362"/>
      <c r="EE16" s="362"/>
      <c r="EF16" s="362"/>
      <c r="EG16" s="362"/>
      <c r="EH16" s="361"/>
      <c r="EI16" s="362"/>
      <c r="EJ16" s="362"/>
      <c r="EK16" s="362"/>
      <c r="EL16" s="362"/>
      <c r="EM16" s="362"/>
      <c r="EN16" s="363"/>
      <c r="EO16" s="361"/>
      <c r="EP16" s="362"/>
      <c r="EQ16" s="362"/>
      <c r="ER16" s="362"/>
      <c r="ES16" s="362"/>
      <c r="ET16" s="362"/>
      <c r="EU16" s="363"/>
      <c r="EV16" s="361"/>
      <c r="EW16" s="362"/>
      <c r="EX16" s="362"/>
      <c r="EY16" s="362"/>
      <c r="EZ16" s="362"/>
      <c r="FA16" s="362"/>
      <c r="FB16" s="363"/>
      <c r="FC16" s="361"/>
      <c r="FD16" s="362"/>
      <c r="FE16" s="362"/>
      <c r="FF16" s="362"/>
      <c r="FG16" s="362"/>
      <c r="FH16" s="362"/>
      <c r="FI16" s="373"/>
    </row>
    <row r="17" spans="4:6" s="7" customFormat="1" ht="17.25" customHeight="1">
      <c r="D17" s="360" t="s">
        <v>37</v>
      </c>
      <c r="E17" s="360"/>
      <c r="F17" s="7" t="s">
        <v>144</v>
      </c>
    </row>
  </sheetData>
  <sheetProtection/>
  <mergeCells count="88"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DM15:DS15"/>
    <mergeCell ref="DT15:DZ15"/>
    <mergeCell ref="CK16:CQ16"/>
    <mergeCell ref="CR16:CX16"/>
    <mergeCell ref="CY16:DE16"/>
    <mergeCell ref="DF16:DL16"/>
    <mergeCell ref="FC15:FI15"/>
    <mergeCell ref="A16:E16"/>
    <mergeCell ref="F16:Y16"/>
    <mergeCell ref="Z16:AF16"/>
    <mergeCell ref="AG16:AM16"/>
    <mergeCell ref="AN16:AT16"/>
    <mergeCell ref="FC16:FI16"/>
    <mergeCell ref="EV16:FB16"/>
    <mergeCell ref="AU16:BA16"/>
    <mergeCell ref="BB16:BH16"/>
    <mergeCell ref="D17:E17"/>
    <mergeCell ref="DM16:DS16"/>
    <mergeCell ref="DT16:DZ16"/>
    <mergeCell ref="EA16:EG16"/>
    <mergeCell ref="EH16:EN16"/>
    <mergeCell ref="EO16:EU16"/>
    <mergeCell ref="BW16:CC16"/>
    <mergeCell ref="CD16:CJ16"/>
    <mergeCell ref="BI16:BO16"/>
    <mergeCell ref="BP16:BV16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Normal="120" zoomScaleSheetLayoutView="100" workbookViewId="0" topLeftCell="A1">
      <selection activeCell="DB41" sqref="DB41"/>
    </sheetView>
  </sheetViews>
  <sheetFormatPr defaultColWidth="0.875" defaultRowHeight="12.75"/>
  <cols>
    <col min="1" max="19" width="0.875" style="40" customWidth="1"/>
    <col min="20" max="20" width="3.75390625" style="40" customWidth="1"/>
    <col min="21" max="129" width="0.875" style="40" customWidth="1"/>
    <col min="130" max="130" width="4.625" style="40" customWidth="1"/>
    <col min="131" max="16384" width="0.875" style="40" customWidth="1"/>
  </cols>
  <sheetData>
    <row r="1" spans="135:161" s="48" customFormat="1" ht="35.25" customHeight="1">
      <c r="EE1" s="465" t="s">
        <v>153</v>
      </c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</row>
    <row r="2" s="42" customFormat="1" ht="11.25"/>
    <row r="3" spans="1:161" s="49" customFormat="1" ht="33" customHeight="1">
      <c r="A3" s="466" t="s">
        <v>247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67"/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7"/>
      <c r="BX3" s="467"/>
      <c r="BY3" s="467"/>
      <c r="BZ3" s="467"/>
      <c r="CA3" s="467"/>
      <c r="CB3" s="467"/>
      <c r="CC3" s="467"/>
      <c r="CD3" s="467"/>
      <c r="CE3" s="467"/>
      <c r="CF3" s="467"/>
      <c r="CG3" s="467"/>
      <c r="CH3" s="467"/>
      <c r="CI3" s="467"/>
      <c r="CJ3" s="467"/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7"/>
      <c r="CX3" s="467"/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467"/>
      <c r="DJ3" s="467"/>
      <c r="DK3" s="467"/>
      <c r="DL3" s="467"/>
      <c r="DM3" s="467"/>
      <c r="DN3" s="467"/>
      <c r="DO3" s="467"/>
      <c r="DP3" s="467"/>
      <c r="DQ3" s="467"/>
      <c r="DR3" s="467"/>
      <c r="DS3" s="467"/>
      <c r="DT3" s="467"/>
      <c r="DU3" s="467"/>
      <c r="DV3" s="467"/>
      <c r="DW3" s="467"/>
      <c r="DX3" s="467"/>
      <c r="DY3" s="467"/>
      <c r="DZ3" s="467"/>
      <c r="EA3" s="467"/>
      <c r="EB3" s="467"/>
      <c r="EC3" s="467"/>
      <c r="ED3" s="467"/>
      <c r="EE3" s="467"/>
      <c r="EF3" s="467"/>
      <c r="EG3" s="467"/>
      <c r="EH3" s="467"/>
      <c r="EI3" s="467"/>
      <c r="EJ3" s="467"/>
      <c r="EK3" s="467"/>
      <c r="EL3" s="467"/>
      <c r="EM3" s="467"/>
      <c r="EN3" s="467"/>
      <c r="EO3" s="467"/>
      <c r="EP3" s="467"/>
      <c r="EQ3" s="467"/>
      <c r="ER3" s="467"/>
      <c r="ES3" s="467"/>
      <c r="ET3" s="467"/>
      <c r="EU3" s="467"/>
      <c r="EV3" s="467"/>
      <c r="EW3" s="467"/>
      <c r="EX3" s="467"/>
      <c r="EY3" s="467"/>
      <c r="EZ3" s="467"/>
      <c r="FA3" s="467"/>
      <c r="FB3" s="467"/>
      <c r="FC3" s="467"/>
      <c r="FD3" s="467"/>
      <c r="FE3" s="467"/>
    </row>
    <row r="4" s="42" customFormat="1" ht="11.25"/>
    <row r="5" spans="18:162" s="48" customFormat="1" ht="24.75" customHeight="1">
      <c r="R5" s="42"/>
      <c r="S5" s="42"/>
      <c r="T5" s="42"/>
      <c r="U5" s="42"/>
      <c r="V5" s="42"/>
      <c r="W5" s="42"/>
      <c r="DN5" s="464" t="s">
        <v>249</v>
      </c>
      <c r="DO5" s="464"/>
      <c r="DP5" s="464"/>
      <c r="DQ5" s="464"/>
      <c r="DR5" s="464"/>
      <c r="DS5" s="464"/>
      <c r="DT5" s="464"/>
      <c r="DU5" s="464"/>
      <c r="DV5" s="464"/>
      <c r="DW5" s="464"/>
      <c r="DX5" s="464"/>
      <c r="DY5" s="464"/>
      <c r="DZ5" s="464"/>
      <c r="EA5" s="464"/>
      <c r="EB5" s="464"/>
      <c r="EC5" s="464"/>
      <c r="ED5" s="464"/>
      <c r="EE5" s="464"/>
      <c r="EF5" s="464"/>
      <c r="EG5" s="464"/>
      <c r="EH5" s="464"/>
      <c r="EI5" s="464"/>
      <c r="EJ5" s="464"/>
      <c r="EK5" s="464"/>
      <c r="EL5" s="464"/>
      <c r="EM5" s="464"/>
      <c r="EN5" s="464"/>
      <c r="EO5" s="464"/>
      <c r="EP5" s="464"/>
      <c r="EQ5" s="464"/>
      <c r="ER5" s="464"/>
      <c r="ES5" s="464"/>
      <c r="ET5" s="464"/>
      <c r="EU5" s="464"/>
      <c r="EV5" s="464"/>
      <c r="EW5" s="464"/>
      <c r="EX5" s="464"/>
      <c r="EY5" s="464"/>
      <c r="EZ5" s="464"/>
      <c r="FA5" s="464"/>
      <c r="FB5" s="464"/>
      <c r="FC5" s="464"/>
      <c r="FD5" s="464"/>
      <c r="FE5" s="464"/>
      <c r="FF5" s="464"/>
    </row>
    <row r="6" spans="18:162" s="48" customFormat="1" ht="15">
      <c r="R6" s="5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5" t="s">
        <v>250</v>
      </c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</row>
    <row r="7" spans="18:161" s="48" customFormat="1" ht="15">
      <c r="R7" s="42"/>
      <c r="ED7" s="154" t="s">
        <v>18</v>
      </c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</row>
    <row r="8" spans="132:160" s="25" customFormat="1" ht="12.75">
      <c r="EB8" s="468" t="s">
        <v>19</v>
      </c>
      <c r="EC8" s="468"/>
      <c r="ED8" s="469"/>
      <c r="EE8" s="469"/>
      <c r="EF8" s="469"/>
      <c r="EG8" s="470" t="s">
        <v>19</v>
      </c>
      <c r="EH8" s="470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8">
        <v>20</v>
      </c>
      <c r="EU8" s="468"/>
      <c r="EV8" s="468"/>
      <c r="EW8" s="462"/>
      <c r="EX8" s="462"/>
      <c r="EY8" s="462"/>
      <c r="FA8" s="52" t="s">
        <v>20</v>
      </c>
      <c r="FD8" s="52"/>
    </row>
    <row r="9" spans="1:161" s="25" customFormat="1" ht="15">
      <c r="A9" s="48" t="s">
        <v>248</v>
      </c>
      <c r="BJ9" s="463" t="s">
        <v>259</v>
      </c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FE9" s="51" t="s">
        <v>21</v>
      </c>
    </row>
    <row r="10" spans="62:108" ht="11.25">
      <c r="BJ10" s="53" t="s">
        <v>258</v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s="44" customFormat="1" ht="12">
      <c r="A11" s="44" t="s">
        <v>154</v>
      </c>
      <c r="Q11" s="236" t="s">
        <v>322</v>
      </c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62:108" s="44" customFormat="1" ht="12"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1:29" s="44" customFormat="1" ht="12.75" customHeight="1">
      <c r="A13" s="44" t="s">
        <v>155</v>
      </c>
      <c r="P13" s="236" t="s">
        <v>314</v>
      </c>
      <c r="Q13" s="236"/>
      <c r="R13" s="236"/>
      <c r="S13" s="236"/>
      <c r="T13" s="236"/>
      <c r="U13" s="235">
        <v>20</v>
      </c>
      <c r="V13" s="235"/>
      <c r="W13" s="235"/>
      <c r="X13" s="238" t="s">
        <v>315</v>
      </c>
      <c r="Y13" s="238"/>
      <c r="Z13" s="238"/>
      <c r="AA13" s="238"/>
      <c r="AB13" s="238"/>
      <c r="AC13" s="44" t="s">
        <v>156</v>
      </c>
    </row>
    <row r="14" s="44" customFormat="1" ht="6" customHeight="1" thickBot="1"/>
    <row r="15" spans="1:161" ht="10.5">
      <c r="A15" s="457" t="s">
        <v>157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29" t="s">
        <v>158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08" t="s">
        <v>159</v>
      </c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461"/>
      <c r="CF15" s="229" t="s">
        <v>160</v>
      </c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1"/>
      <c r="CV15" s="229" t="s">
        <v>161</v>
      </c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1"/>
      <c r="DL15" s="229" t="s">
        <v>162</v>
      </c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1"/>
      <c r="EA15" s="229" t="s">
        <v>163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453"/>
    </row>
    <row r="16" spans="1:161" ht="10.5">
      <c r="A16" s="4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9"/>
      <c r="M16" s="454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9"/>
      <c r="AR16" s="211" t="s">
        <v>6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 t="s">
        <v>7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454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9"/>
      <c r="CV16" s="454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9"/>
      <c r="DL16" s="454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9"/>
      <c r="EA16" s="454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6"/>
    </row>
    <row r="17" spans="1:161" ht="21" customHeight="1">
      <c r="A17" s="460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32"/>
      <c r="M17" s="217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32"/>
      <c r="AR17" s="211" t="s">
        <v>164</v>
      </c>
      <c r="AS17" s="212"/>
      <c r="AT17" s="212"/>
      <c r="AU17" s="212"/>
      <c r="AV17" s="212"/>
      <c r="AW17" s="212"/>
      <c r="AX17" s="212"/>
      <c r="AY17" s="212"/>
      <c r="AZ17" s="212"/>
      <c r="BA17" s="213"/>
      <c r="BB17" s="211" t="s">
        <v>165</v>
      </c>
      <c r="BC17" s="212"/>
      <c r="BD17" s="212"/>
      <c r="BE17" s="212"/>
      <c r="BF17" s="212"/>
      <c r="BG17" s="212"/>
      <c r="BH17" s="212"/>
      <c r="BI17" s="212"/>
      <c r="BJ17" s="212"/>
      <c r="BK17" s="213"/>
      <c r="BL17" s="211" t="s">
        <v>164</v>
      </c>
      <c r="BM17" s="212"/>
      <c r="BN17" s="212"/>
      <c r="BO17" s="212"/>
      <c r="BP17" s="212"/>
      <c r="BQ17" s="212"/>
      <c r="BR17" s="212"/>
      <c r="BS17" s="212"/>
      <c r="BT17" s="212"/>
      <c r="BU17" s="213"/>
      <c r="BV17" s="211" t="s">
        <v>165</v>
      </c>
      <c r="BW17" s="212"/>
      <c r="BX17" s="212"/>
      <c r="BY17" s="212"/>
      <c r="BZ17" s="212"/>
      <c r="CA17" s="212"/>
      <c r="CB17" s="212"/>
      <c r="CC17" s="212"/>
      <c r="CD17" s="212"/>
      <c r="CE17" s="213"/>
      <c r="CF17" s="217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32"/>
      <c r="CV17" s="217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32"/>
      <c r="DL17" s="217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32"/>
      <c r="EA17" s="217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</row>
    <row r="18" spans="1:161" s="54" customFormat="1" ht="10.5" customHeight="1" thickBot="1">
      <c r="A18" s="452">
        <v>1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9"/>
      <c r="M18" s="437">
        <v>2</v>
      </c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9"/>
      <c r="AR18" s="437">
        <v>3</v>
      </c>
      <c r="AS18" s="438"/>
      <c r="AT18" s="438"/>
      <c r="AU18" s="438"/>
      <c r="AV18" s="438"/>
      <c r="AW18" s="438"/>
      <c r="AX18" s="438"/>
      <c r="AY18" s="438"/>
      <c r="AZ18" s="438"/>
      <c r="BA18" s="439"/>
      <c r="BB18" s="437">
        <v>4</v>
      </c>
      <c r="BC18" s="438"/>
      <c r="BD18" s="438"/>
      <c r="BE18" s="438"/>
      <c r="BF18" s="438"/>
      <c r="BG18" s="438"/>
      <c r="BH18" s="438"/>
      <c r="BI18" s="438"/>
      <c r="BJ18" s="438"/>
      <c r="BK18" s="439"/>
      <c r="BL18" s="437">
        <v>5</v>
      </c>
      <c r="BM18" s="438"/>
      <c r="BN18" s="438"/>
      <c r="BO18" s="438"/>
      <c r="BP18" s="438"/>
      <c r="BQ18" s="438"/>
      <c r="BR18" s="438"/>
      <c r="BS18" s="438"/>
      <c r="BT18" s="438"/>
      <c r="BU18" s="439"/>
      <c r="BV18" s="437">
        <v>6</v>
      </c>
      <c r="BW18" s="438"/>
      <c r="BX18" s="438"/>
      <c r="BY18" s="438"/>
      <c r="BZ18" s="438"/>
      <c r="CA18" s="438"/>
      <c r="CB18" s="438"/>
      <c r="CC18" s="438"/>
      <c r="CD18" s="438"/>
      <c r="CE18" s="439"/>
      <c r="CF18" s="437">
        <v>8</v>
      </c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9"/>
      <c r="CV18" s="437">
        <v>9</v>
      </c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9"/>
      <c r="DL18" s="437">
        <v>10</v>
      </c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9"/>
      <c r="EA18" s="437">
        <v>11</v>
      </c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40"/>
    </row>
    <row r="19" spans="1:161" s="54" customFormat="1" ht="33" customHeight="1">
      <c r="A19" s="441" t="s">
        <v>27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3"/>
      <c r="M19" s="444" t="s">
        <v>251</v>
      </c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6"/>
      <c r="AR19" s="424" t="s">
        <v>281</v>
      </c>
      <c r="AS19" s="91"/>
      <c r="AT19" s="91"/>
      <c r="AU19" s="91"/>
      <c r="AV19" s="91"/>
      <c r="AW19" s="91"/>
      <c r="AX19" s="91"/>
      <c r="AY19" s="91"/>
      <c r="AZ19" s="91"/>
      <c r="BA19" s="92"/>
      <c r="BB19" s="424" t="s">
        <v>282</v>
      </c>
      <c r="BC19" s="91"/>
      <c r="BD19" s="91"/>
      <c r="BE19" s="91"/>
      <c r="BF19" s="91"/>
      <c r="BG19" s="91"/>
      <c r="BH19" s="91"/>
      <c r="BI19" s="91"/>
      <c r="BJ19" s="91"/>
      <c r="BK19" s="92"/>
      <c r="BL19" s="447" t="s">
        <v>317</v>
      </c>
      <c r="BM19" s="448"/>
      <c r="BN19" s="448"/>
      <c r="BO19" s="448"/>
      <c r="BP19" s="448"/>
      <c r="BQ19" s="448"/>
      <c r="BR19" s="448"/>
      <c r="BS19" s="448"/>
      <c r="BT19" s="448"/>
      <c r="BU19" s="449"/>
      <c r="BV19" s="447" t="s">
        <v>316</v>
      </c>
      <c r="BW19" s="450"/>
      <c r="BX19" s="450"/>
      <c r="BY19" s="450"/>
      <c r="BZ19" s="450"/>
      <c r="CA19" s="450"/>
      <c r="CB19" s="450"/>
      <c r="CC19" s="450"/>
      <c r="CD19" s="450"/>
      <c r="CE19" s="451"/>
      <c r="CF19" s="425">
        <v>0</v>
      </c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7"/>
      <c r="CV19" s="425">
        <v>0</v>
      </c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7"/>
      <c r="DL19" s="412" t="str">
        <f>'7.1'!HF22</f>
        <v>Приобретение оборудлвание перенесено на 3, 4 квартал текущего года в связи с длительной подготовкой к конкурсным процедурам.</v>
      </c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3"/>
      <c r="DX19" s="413"/>
      <c r="DY19" s="413"/>
      <c r="DZ19" s="414"/>
      <c r="EA19" s="428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30"/>
    </row>
    <row r="20" spans="1:161" s="54" customFormat="1" ht="21.75" customHeight="1">
      <c r="A20" s="431" t="s">
        <v>28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3"/>
      <c r="M20" s="434" t="s">
        <v>252</v>
      </c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6"/>
      <c r="AR20" s="423" t="s">
        <v>283</v>
      </c>
      <c r="AS20" s="423"/>
      <c r="AT20" s="423"/>
      <c r="AU20" s="423"/>
      <c r="AV20" s="423"/>
      <c r="AW20" s="423"/>
      <c r="AX20" s="423"/>
      <c r="AY20" s="423"/>
      <c r="AZ20" s="423"/>
      <c r="BA20" s="423"/>
      <c r="BB20" s="423" t="s">
        <v>283</v>
      </c>
      <c r="BC20" s="423"/>
      <c r="BD20" s="423"/>
      <c r="BE20" s="423"/>
      <c r="BF20" s="423"/>
      <c r="BG20" s="423"/>
      <c r="BH20" s="423"/>
      <c r="BI20" s="423"/>
      <c r="BJ20" s="423"/>
      <c r="BK20" s="423"/>
      <c r="BL20" s="424" t="s">
        <v>316</v>
      </c>
      <c r="BM20" s="91"/>
      <c r="BN20" s="91"/>
      <c r="BO20" s="91"/>
      <c r="BP20" s="91"/>
      <c r="BQ20" s="91"/>
      <c r="BR20" s="91"/>
      <c r="BS20" s="91"/>
      <c r="BT20" s="91"/>
      <c r="BU20" s="92"/>
      <c r="BV20" s="424" t="s">
        <v>295</v>
      </c>
      <c r="BW20" s="91"/>
      <c r="BX20" s="91"/>
      <c r="BY20" s="91"/>
      <c r="BZ20" s="91"/>
      <c r="CA20" s="91"/>
      <c r="CB20" s="91"/>
      <c r="CC20" s="91"/>
      <c r="CD20" s="91"/>
      <c r="CE20" s="92"/>
      <c r="CF20" s="408">
        <v>0</v>
      </c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7"/>
      <c r="CV20" s="408">
        <v>0</v>
      </c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7"/>
      <c r="DL20" s="415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7"/>
      <c r="EA20" s="409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1"/>
    </row>
    <row r="21" spans="1:161" s="54" customFormat="1" ht="10.5" customHeight="1">
      <c r="A21" s="421" t="s">
        <v>224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2" t="s">
        <v>253</v>
      </c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3" t="s">
        <v>284</v>
      </c>
      <c r="AS21" s="423"/>
      <c r="AT21" s="423"/>
      <c r="AU21" s="423"/>
      <c r="AV21" s="423"/>
      <c r="AW21" s="423"/>
      <c r="AX21" s="423"/>
      <c r="AY21" s="423"/>
      <c r="AZ21" s="423"/>
      <c r="BA21" s="423"/>
      <c r="BB21" s="423" t="s">
        <v>284</v>
      </c>
      <c r="BC21" s="423"/>
      <c r="BD21" s="423"/>
      <c r="BE21" s="423"/>
      <c r="BF21" s="423"/>
      <c r="BG21" s="423"/>
      <c r="BH21" s="423"/>
      <c r="BI21" s="423"/>
      <c r="BJ21" s="423"/>
      <c r="BK21" s="423"/>
      <c r="BL21" s="424" t="s">
        <v>295</v>
      </c>
      <c r="BM21" s="91"/>
      <c r="BN21" s="91"/>
      <c r="BO21" s="91"/>
      <c r="BP21" s="91"/>
      <c r="BQ21" s="91"/>
      <c r="BR21" s="91"/>
      <c r="BS21" s="91"/>
      <c r="BT21" s="91"/>
      <c r="BU21" s="92"/>
      <c r="BV21" s="424" t="s">
        <v>318</v>
      </c>
      <c r="BW21" s="91"/>
      <c r="BX21" s="91"/>
      <c r="BY21" s="91"/>
      <c r="BZ21" s="91"/>
      <c r="CA21" s="91"/>
      <c r="CB21" s="91"/>
      <c r="CC21" s="91"/>
      <c r="CD21" s="91"/>
      <c r="CE21" s="92"/>
      <c r="CF21" s="408">
        <v>0</v>
      </c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7"/>
      <c r="CV21" s="408">
        <v>0</v>
      </c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7"/>
      <c r="DL21" s="415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6"/>
      <c r="DZ21" s="417"/>
      <c r="EA21" s="409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1"/>
    </row>
    <row r="22" spans="1:161" s="54" customFormat="1" ht="10.5" customHeight="1">
      <c r="A22" s="421" t="s">
        <v>225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2" t="s">
        <v>254</v>
      </c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3" t="s">
        <v>285</v>
      </c>
      <c r="AS22" s="423"/>
      <c r="AT22" s="423"/>
      <c r="AU22" s="423"/>
      <c r="AV22" s="423"/>
      <c r="AW22" s="423"/>
      <c r="AX22" s="423"/>
      <c r="AY22" s="423"/>
      <c r="AZ22" s="423"/>
      <c r="BA22" s="423"/>
      <c r="BB22" s="423" t="s">
        <v>286</v>
      </c>
      <c r="BC22" s="423"/>
      <c r="BD22" s="423"/>
      <c r="BE22" s="423"/>
      <c r="BF22" s="423"/>
      <c r="BG22" s="423"/>
      <c r="BH22" s="423"/>
      <c r="BI22" s="423"/>
      <c r="BJ22" s="423"/>
      <c r="BK22" s="423"/>
      <c r="BL22" s="424" t="s">
        <v>319</v>
      </c>
      <c r="BM22" s="91"/>
      <c r="BN22" s="91"/>
      <c r="BO22" s="91"/>
      <c r="BP22" s="91"/>
      <c r="BQ22" s="91"/>
      <c r="BR22" s="91"/>
      <c r="BS22" s="91"/>
      <c r="BT22" s="91"/>
      <c r="BU22" s="92"/>
      <c r="BV22" s="424" t="str">
        <f>BL22</f>
        <v>02.10.2017</v>
      </c>
      <c r="BW22" s="111"/>
      <c r="BX22" s="111"/>
      <c r="BY22" s="111"/>
      <c r="BZ22" s="111"/>
      <c r="CA22" s="111"/>
      <c r="CB22" s="111"/>
      <c r="CC22" s="111"/>
      <c r="CD22" s="111"/>
      <c r="CE22" s="112"/>
      <c r="CF22" s="408">
        <v>0</v>
      </c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7"/>
      <c r="CV22" s="408">
        <v>0</v>
      </c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7"/>
      <c r="DL22" s="415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6"/>
      <c r="DZ22" s="417"/>
      <c r="EA22" s="409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1"/>
    </row>
    <row r="23" spans="1:161" s="54" customFormat="1" ht="10.5" customHeight="1">
      <c r="A23" s="421" t="s">
        <v>226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2" t="s">
        <v>255</v>
      </c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3" t="s">
        <v>287</v>
      </c>
      <c r="AS23" s="423"/>
      <c r="AT23" s="423"/>
      <c r="AU23" s="423"/>
      <c r="AV23" s="423"/>
      <c r="AW23" s="423"/>
      <c r="AX23" s="423"/>
      <c r="AY23" s="423"/>
      <c r="AZ23" s="423"/>
      <c r="BA23" s="423"/>
      <c r="BB23" s="423" t="s">
        <v>288</v>
      </c>
      <c r="BC23" s="423"/>
      <c r="BD23" s="423"/>
      <c r="BE23" s="423"/>
      <c r="BF23" s="423"/>
      <c r="BG23" s="423"/>
      <c r="BH23" s="423"/>
      <c r="BI23" s="423"/>
      <c r="BJ23" s="423"/>
      <c r="BK23" s="423"/>
      <c r="BL23" s="424" t="s">
        <v>320</v>
      </c>
      <c r="BM23" s="91"/>
      <c r="BN23" s="91"/>
      <c r="BO23" s="91"/>
      <c r="BP23" s="91"/>
      <c r="BQ23" s="91"/>
      <c r="BR23" s="91"/>
      <c r="BS23" s="91"/>
      <c r="BT23" s="91"/>
      <c r="BU23" s="92"/>
      <c r="BV23" s="424" t="str">
        <f>BL23</f>
        <v>03.10.2017</v>
      </c>
      <c r="BW23" s="111"/>
      <c r="BX23" s="111"/>
      <c r="BY23" s="111"/>
      <c r="BZ23" s="111"/>
      <c r="CA23" s="111"/>
      <c r="CB23" s="111"/>
      <c r="CC23" s="111"/>
      <c r="CD23" s="111"/>
      <c r="CE23" s="112"/>
      <c r="CF23" s="408">
        <v>0</v>
      </c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7"/>
      <c r="CV23" s="408">
        <v>0</v>
      </c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7"/>
      <c r="DL23" s="418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20"/>
      <c r="EA23" s="409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1"/>
    </row>
    <row r="24" spans="3:5" ht="15" customHeight="1">
      <c r="C24" s="55"/>
      <c r="D24" s="55" t="s">
        <v>37</v>
      </c>
      <c r="E24" s="40" t="s">
        <v>166</v>
      </c>
    </row>
  </sheetData>
  <sheetProtection/>
  <mergeCells count="85">
    <mergeCell ref="DN5:FF5"/>
    <mergeCell ref="DN6:ER6"/>
    <mergeCell ref="EE1:FE1"/>
    <mergeCell ref="A3:FE3"/>
    <mergeCell ref="ED7:FE7"/>
    <mergeCell ref="EB8:EC8"/>
    <mergeCell ref="ED8:EF8"/>
    <mergeCell ref="EG8:EH8"/>
    <mergeCell ref="EI8:ES8"/>
    <mergeCell ref="ET8:EV8"/>
    <mergeCell ref="EW8:EY8"/>
    <mergeCell ref="Q11:AE11"/>
    <mergeCell ref="P13:T13"/>
    <mergeCell ref="U13:W13"/>
    <mergeCell ref="X13:AB13"/>
    <mergeCell ref="BJ9:DD9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EA20:FE20"/>
    <mergeCell ref="CF19:CU19"/>
    <mergeCell ref="CV19:DK19"/>
    <mergeCell ref="EA19:FE19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EA23:FE23"/>
    <mergeCell ref="CF22:CU22"/>
    <mergeCell ref="CV22:DK22"/>
    <mergeCell ref="EA22:FE22"/>
    <mergeCell ref="DL19:DZ23"/>
    <mergeCell ref="CF21:CU21"/>
    <mergeCell ref="CV21:DK21"/>
    <mergeCell ref="EA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F36"/>
  <sheetViews>
    <sheetView view="pageBreakPreview" zoomScaleNormal="120" zoomScaleSheetLayoutView="100" workbookViewId="0" topLeftCell="A1">
      <selection activeCell="CV24" sqref="CV24"/>
    </sheetView>
  </sheetViews>
  <sheetFormatPr defaultColWidth="0.875" defaultRowHeight="12.75"/>
  <cols>
    <col min="1" max="18" width="0.875" style="7" customWidth="1"/>
    <col min="19" max="19" width="9.75390625" style="7" customWidth="1"/>
    <col min="20" max="21" width="0.875" style="7" customWidth="1"/>
    <col min="22" max="22" width="5.00390625" style="7" customWidth="1"/>
    <col min="23" max="16384" width="0.875" style="7" customWidth="1"/>
  </cols>
  <sheetData>
    <row r="1" spans="135:161" s="13" customFormat="1" ht="35.25" customHeight="1">
      <c r="EE1" s="401" t="s">
        <v>153</v>
      </c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</row>
    <row r="2" s="1" customFormat="1" ht="11.25"/>
    <row r="3" spans="1:161" s="11" customFormat="1" ht="33" customHeight="1">
      <c r="A3" s="482" t="s">
        <v>247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</row>
    <row r="4" s="1" customFormat="1" ht="11.25"/>
    <row r="5" spans="18:162" s="13" customFormat="1" ht="24.75" customHeight="1">
      <c r="R5" s="1"/>
      <c r="S5" s="1"/>
      <c r="T5" s="1"/>
      <c r="U5" s="1"/>
      <c r="V5" s="1"/>
      <c r="W5" s="1"/>
      <c r="DN5" s="137" t="s">
        <v>249</v>
      </c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</row>
    <row r="6" spans="18:162" s="13" customFormat="1" ht="15">
      <c r="R6" s="16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7" t="s">
        <v>250</v>
      </c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</row>
    <row r="7" spans="18:161" s="13" customFormat="1" ht="15">
      <c r="R7" s="1"/>
      <c r="ED7" s="135" t="s">
        <v>18</v>
      </c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</row>
    <row r="8" spans="132:160" s="17" customFormat="1" ht="12.75">
      <c r="EB8" s="405" t="s">
        <v>19</v>
      </c>
      <c r="EC8" s="405"/>
      <c r="ED8" s="406"/>
      <c r="EE8" s="406"/>
      <c r="EF8" s="406"/>
      <c r="EG8" s="407" t="s">
        <v>19</v>
      </c>
      <c r="EH8" s="407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5">
        <v>20</v>
      </c>
      <c r="EU8" s="405"/>
      <c r="EV8" s="405"/>
      <c r="EW8" s="384"/>
      <c r="EX8" s="384"/>
      <c r="EY8" s="384"/>
      <c r="FA8" s="19" t="s">
        <v>20</v>
      </c>
      <c r="FD8" s="19"/>
    </row>
    <row r="9" spans="1:161" s="17" customFormat="1" ht="15">
      <c r="A9" s="13" t="s">
        <v>248</v>
      </c>
      <c r="BJ9" s="480" t="s">
        <v>260</v>
      </c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FE9" s="18" t="s">
        <v>21</v>
      </c>
    </row>
    <row r="10" spans="62:108" ht="11.25">
      <c r="BJ10" s="33" t="s">
        <v>261</v>
      </c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s="3" customFormat="1" ht="12">
      <c r="A11" s="3" t="s">
        <v>154</v>
      </c>
      <c r="Q11" s="113" t="str">
        <f>'Электронная почта'!Q11:AE11</f>
        <v>2 квартал 2017 г.</v>
      </c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62:108" s="3" customFormat="1" ht="12"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29" s="3" customFormat="1" ht="12.75" customHeight="1">
      <c r="A13" s="3" t="s">
        <v>155</v>
      </c>
      <c r="P13" s="113" t="str">
        <f>'Электронная почта'!P13:T13</f>
        <v>август</v>
      </c>
      <c r="Q13" s="481"/>
      <c r="R13" s="481"/>
      <c r="S13" s="481"/>
      <c r="T13" s="481"/>
      <c r="U13" s="114">
        <v>20</v>
      </c>
      <c r="V13" s="114"/>
      <c r="W13" s="114"/>
      <c r="X13" s="115" t="s">
        <v>315</v>
      </c>
      <c r="Y13" s="115"/>
      <c r="Z13" s="115"/>
      <c r="AA13" s="115"/>
      <c r="AB13" s="115"/>
      <c r="AC13" s="3" t="s">
        <v>156</v>
      </c>
    </row>
    <row r="14" s="3" customFormat="1" ht="6" customHeight="1" thickBot="1"/>
    <row r="15" spans="1:161" ht="10.5">
      <c r="A15" s="457" t="s">
        <v>157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29" t="s">
        <v>158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08" t="s">
        <v>159</v>
      </c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461"/>
      <c r="CF15" s="229" t="s">
        <v>160</v>
      </c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1"/>
      <c r="CV15" s="229" t="s">
        <v>161</v>
      </c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1"/>
      <c r="DL15" s="229" t="s">
        <v>162</v>
      </c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1"/>
      <c r="EA15" s="229" t="s">
        <v>163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453"/>
    </row>
    <row r="16" spans="1:161" ht="10.5">
      <c r="A16" s="4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9"/>
      <c r="M16" s="454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9"/>
      <c r="AR16" s="211" t="s">
        <v>6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 t="s">
        <v>7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454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9"/>
      <c r="CV16" s="454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9"/>
      <c r="DL16" s="454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9"/>
      <c r="EA16" s="454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6"/>
    </row>
    <row r="17" spans="1:161" ht="21" customHeight="1">
      <c r="A17" s="460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32"/>
      <c r="M17" s="217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32"/>
      <c r="AR17" s="211" t="s">
        <v>164</v>
      </c>
      <c r="AS17" s="212"/>
      <c r="AT17" s="212"/>
      <c r="AU17" s="212"/>
      <c r="AV17" s="212"/>
      <c r="AW17" s="212"/>
      <c r="AX17" s="212"/>
      <c r="AY17" s="212"/>
      <c r="AZ17" s="212"/>
      <c r="BA17" s="213"/>
      <c r="BB17" s="211" t="s">
        <v>165</v>
      </c>
      <c r="BC17" s="212"/>
      <c r="BD17" s="212"/>
      <c r="BE17" s="212"/>
      <c r="BF17" s="212"/>
      <c r="BG17" s="212"/>
      <c r="BH17" s="212"/>
      <c r="BI17" s="212"/>
      <c r="BJ17" s="212"/>
      <c r="BK17" s="213"/>
      <c r="BL17" s="211" t="s">
        <v>164</v>
      </c>
      <c r="BM17" s="212"/>
      <c r="BN17" s="212"/>
      <c r="BO17" s="212"/>
      <c r="BP17" s="212"/>
      <c r="BQ17" s="212"/>
      <c r="BR17" s="212"/>
      <c r="BS17" s="212"/>
      <c r="BT17" s="212"/>
      <c r="BU17" s="213"/>
      <c r="BV17" s="211" t="s">
        <v>165</v>
      </c>
      <c r="BW17" s="212"/>
      <c r="BX17" s="212"/>
      <c r="BY17" s="212"/>
      <c r="BZ17" s="212"/>
      <c r="CA17" s="212"/>
      <c r="CB17" s="212"/>
      <c r="CC17" s="212"/>
      <c r="CD17" s="212"/>
      <c r="CE17" s="213"/>
      <c r="CF17" s="217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32"/>
      <c r="CV17" s="217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32"/>
      <c r="DL17" s="217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32"/>
      <c r="EA17" s="217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</row>
    <row r="18" spans="1:161" s="20" customFormat="1" ht="10.5" customHeight="1" thickBot="1">
      <c r="A18" s="452">
        <v>1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9"/>
      <c r="M18" s="437">
        <v>2</v>
      </c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9"/>
      <c r="AR18" s="437">
        <v>3</v>
      </c>
      <c r="AS18" s="438"/>
      <c r="AT18" s="438"/>
      <c r="AU18" s="438"/>
      <c r="AV18" s="438"/>
      <c r="AW18" s="438"/>
      <c r="AX18" s="438"/>
      <c r="AY18" s="438"/>
      <c r="AZ18" s="438"/>
      <c r="BA18" s="439"/>
      <c r="BB18" s="437">
        <v>4</v>
      </c>
      <c r="BC18" s="438"/>
      <c r="BD18" s="438"/>
      <c r="BE18" s="438"/>
      <c r="BF18" s="438"/>
      <c r="BG18" s="438"/>
      <c r="BH18" s="438"/>
      <c r="BI18" s="438"/>
      <c r="BJ18" s="438"/>
      <c r="BK18" s="439"/>
      <c r="BL18" s="437">
        <v>5</v>
      </c>
      <c r="BM18" s="438"/>
      <c r="BN18" s="438"/>
      <c r="BO18" s="438"/>
      <c r="BP18" s="438"/>
      <c r="BQ18" s="438"/>
      <c r="BR18" s="438"/>
      <c r="BS18" s="438"/>
      <c r="BT18" s="438"/>
      <c r="BU18" s="439"/>
      <c r="BV18" s="437">
        <v>6</v>
      </c>
      <c r="BW18" s="438"/>
      <c r="BX18" s="438"/>
      <c r="BY18" s="438"/>
      <c r="BZ18" s="438"/>
      <c r="CA18" s="438"/>
      <c r="CB18" s="438"/>
      <c r="CC18" s="438"/>
      <c r="CD18" s="438"/>
      <c r="CE18" s="439"/>
      <c r="CF18" s="437">
        <v>8</v>
      </c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9"/>
      <c r="CV18" s="437">
        <v>9</v>
      </c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9"/>
      <c r="DL18" s="437">
        <v>10</v>
      </c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9"/>
      <c r="EA18" s="437">
        <v>11</v>
      </c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40"/>
    </row>
    <row r="19" spans="1:161" s="20" customFormat="1" ht="10.5" customHeight="1">
      <c r="A19" s="441" t="s">
        <v>27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3"/>
      <c r="M19" s="444" t="s">
        <v>251</v>
      </c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6"/>
      <c r="AR19" s="424" t="s">
        <v>262</v>
      </c>
      <c r="AS19" s="91"/>
      <c r="AT19" s="91"/>
      <c r="AU19" s="91"/>
      <c r="AV19" s="91"/>
      <c r="AW19" s="91"/>
      <c r="AX19" s="91"/>
      <c r="AY19" s="91"/>
      <c r="AZ19" s="91"/>
      <c r="BA19" s="92"/>
      <c r="BB19" s="424" t="s">
        <v>263</v>
      </c>
      <c r="BC19" s="91"/>
      <c r="BD19" s="91"/>
      <c r="BE19" s="91"/>
      <c r="BF19" s="91"/>
      <c r="BG19" s="91"/>
      <c r="BH19" s="91"/>
      <c r="BI19" s="91"/>
      <c r="BJ19" s="91"/>
      <c r="BK19" s="92"/>
      <c r="BL19" s="479" t="s">
        <v>309</v>
      </c>
      <c r="BM19" s="442"/>
      <c r="BN19" s="442"/>
      <c r="BO19" s="442"/>
      <c r="BP19" s="442"/>
      <c r="BQ19" s="442"/>
      <c r="BR19" s="442"/>
      <c r="BS19" s="442"/>
      <c r="BT19" s="442"/>
      <c r="BU19" s="443"/>
      <c r="BV19" s="479" t="s">
        <v>310</v>
      </c>
      <c r="BW19" s="442"/>
      <c r="BX19" s="442"/>
      <c r="BY19" s="442"/>
      <c r="BZ19" s="442"/>
      <c r="CA19" s="442"/>
      <c r="CB19" s="442"/>
      <c r="CC19" s="442"/>
      <c r="CD19" s="442"/>
      <c r="CE19" s="443"/>
      <c r="CF19" s="471">
        <f>'7.1'!$BC$23/'7.1'!$AJ$23</f>
        <v>0.10758862535067583</v>
      </c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3"/>
      <c r="CV19" s="477">
        <v>0</v>
      </c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461"/>
      <c r="DL19" s="428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429"/>
      <c r="DZ19" s="478"/>
      <c r="EA19" s="428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30"/>
    </row>
    <row r="20" spans="1:161" s="20" customFormat="1" ht="21.75" customHeight="1">
      <c r="A20" s="431" t="s">
        <v>28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3"/>
      <c r="M20" s="434" t="s">
        <v>252</v>
      </c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6"/>
      <c r="AR20" s="423" t="s">
        <v>256</v>
      </c>
      <c r="AS20" s="423"/>
      <c r="AT20" s="423"/>
      <c r="AU20" s="423"/>
      <c r="AV20" s="423"/>
      <c r="AW20" s="423"/>
      <c r="AX20" s="423"/>
      <c r="AY20" s="423"/>
      <c r="AZ20" s="423"/>
      <c r="BA20" s="423"/>
      <c r="BB20" s="423" t="s">
        <v>256</v>
      </c>
      <c r="BC20" s="423"/>
      <c r="BD20" s="423"/>
      <c r="BE20" s="423"/>
      <c r="BF20" s="423"/>
      <c r="BG20" s="423"/>
      <c r="BH20" s="423"/>
      <c r="BI20" s="423"/>
      <c r="BJ20" s="423"/>
      <c r="BK20" s="423"/>
      <c r="BL20" s="474" t="s">
        <v>308</v>
      </c>
      <c r="BM20" s="475"/>
      <c r="BN20" s="475"/>
      <c r="BO20" s="475"/>
      <c r="BP20" s="475"/>
      <c r="BQ20" s="475"/>
      <c r="BR20" s="475"/>
      <c r="BS20" s="475"/>
      <c r="BT20" s="475"/>
      <c r="BU20" s="476"/>
      <c r="BV20" s="474" t="s">
        <v>308</v>
      </c>
      <c r="BW20" s="475"/>
      <c r="BX20" s="475"/>
      <c r="BY20" s="475"/>
      <c r="BZ20" s="475"/>
      <c r="CA20" s="475"/>
      <c r="CB20" s="475"/>
      <c r="CC20" s="475"/>
      <c r="CD20" s="475"/>
      <c r="CE20" s="476"/>
      <c r="CF20" s="471">
        <f>'7.1'!$BC$23/'7.1'!$AJ$23</f>
        <v>0.10758862535067583</v>
      </c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3"/>
      <c r="CV20" s="472">
        <v>0</v>
      </c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3"/>
      <c r="DL20" s="409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73"/>
      <c r="EA20" s="409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1"/>
    </row>
    <row r="21" spans="1:161" s="20" customFormat="1" ht="10.5" customHeight="1">
      <c r="A21" s="421" t="s">
        <v>224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2" t="s">
        <v>253</v>
      </c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3" t="s">
        <v>264</v>
      </c>
      <c r="AS21" s="423"/>
      <c r="AT21" s="423"/>
      <c r="AU21" s="423"/>
      <c r="AV21" s="423"/>
      <c r="AW21" s="423"/>
      <c r="AX21" s="423"/>
      <c r="AY21" s="423"/>
      <c r="AZ21" s="423"/>
      <c r="BA21" s="423"/>
      <c r="BB21" s="423" t="s">
        <v>265</v>
      </c>
      <c r="BC21" s="423"/>
      <c r="BD21" s="423"/>
      <c r="BE21" s="423"/>
      <c r="BF21" s="423"/>
      <c r="BG21" s="423"/>
      <c r="BH21" s="423"/>
      <c r="BI21" s="423"/>
      <c r="BJ21" s="423"/>
      <c r="BK21" s="423"/>
      <c r="BL21" s="474" t="s">
        <v>264</v>
      </c>
      <c r="BM21" s="475"/>
      <c r="BN21" s="475"/>
      <c r="BO21" s="475"/>
      <c r="BP21" s="475"/>
      <c r="BQ21" s="475"/>
      <c r="BR21" s="475"/>
      <c r="BS21" s="475"/>
      <c r="BT21" s="475"/>
      <c r="BU21" s="476"/>
      <c r="BV21" s="474" t="s">
        <v>323</v>
      </c>
      <c r="BW21" s="475"/>
      <c r="BX21" s="475"/>
      <c r="BY21" s="475"/>
      <c r="BZ21" s="475"/>
      <c r="CA21" s="475"/>
      <c r="CB21" s="475"/>
      <c r="CC21" s="475"/>
      <c r="CD21" s="475"/>
      <c r="CE21" s="476"/>
      <c r="CF21" s="471">
        <f>'7.1'!$BC$23/'7.1'!$AJ$23</f>
        <v>0.10758862535067583</v>
      </c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3"/>
      <c r="CV21" s="472">
        <v>0</v>
      </c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3"/>
      <c r="DL21" s="409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73"/>
      <c r="EA21" s="409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1"/>
    </row>
    <row r="22" spans="1:161" s="20" customFormat="1" ht="10.5" customHeight="1">
      <c r="A22" s="421" t="s">
        <v>225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2" t="s">
        <v>254</v>
      </c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3" t="s">
        <v>266</v>
      </c>
      <c r="AS22" s="423"/>
      <c r="AT22" s="423"/>
      <c r="AU22" s="423"/>
      <c r="AV22" s="423"/>
      <c r="AW22" s="423"/>
      <c r="AX22" s="423"/>
      <c r="AY22" s="423"/>
      <c r="AZ22" s="423"/>
      <c r="BA22" s="423"/>
      <c r="BB22" s="423" t="s">
        <v>267</v>
      </c>
      <c r="BC22" s="423"/>
      <c r="BD22" s="423"/>
      <c r="BE22" s="423"/>
      <c r="BF22" s="423"/>
      <c r="BG22" s="423"/>
      <c r="BH22" s="423"/>
      <c r="BI22" s="423"/>
      <c r="BJ22" s="423"/>
      <c r="BK22" s="423"/>
      <c r="BL22" s="474" t="s">
        <v>264</v>
      </c>
      <c r="BM22" s="475"/>
      <c r="BN22" s="475"/>
      <c r="BO22" s="475"/>
      <c r="BP22" s="475"/>
      <c r="BQ22" s="475"/>
      <c r="BR22" s="475"/>
      <c r="BS22" s="475"/>
      <c r="BT22" s="475"/>
      <c r="BU22" s="476"/>
      <c r="BV22" s="474" t="s">
        <v>323</v>
      </c>
      <c r="BW22" s="475"/>
      <c r="BX22" s="475"/>
      <c r="BY22" s="475"/>
      <c r="BZ22" s="475"/>
      <c r="CA22" s="475"/>
      <c r="CB22" s="475"/>
      <c r="CC22" s="475"/>
      <c r="CD22" s="475"/>
      <c r="CE22" s="476"/>
      <c r="CF22" s="471">
        <f>'7.1'!$BC$23/'7.1'!$AJ$23</f>
        <v>0.10758862535067583</v>
      </c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3"/>
      <c r="CV22" s="472">
        <v>0</v>
      </c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3"/>
      <c r="DL22" s="409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73"/>
      <c r="EA22" s="409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1"/>
    </row>
    <row r="23" spans="1:161" s="20" customFormat="1" ht="10.5" customHeight="1">
      <c r="A23" s="421" t="s">
        <v>226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2" t="s">
        <v>255</v>
      </c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3" t="s">
        <v>268</v>
      </c>
      <c r="AS23" s="423"/>
      <c r="AT23" s="423"/>
      <c r="AU23" s="423"/>
      <c r="AV23" s="423"/>
      <c r="AW23" s="423"/>
      <c r="AX23" s="423"/>
      <c r="AY23" s="423"/>
      <c r="AZ23" s="423"/>
      <c r="BA23" s="423"/>
      <c r="BB23" s="423" t="s">
        <v>269</v>
      </c>
      <c r="BC23" s="423"/>
      <c r="BD23" s="423"/>
      <c r="BE23" s="423"/>
      <c r="BF23" s="423"/>
      <c r="BG23" s="423"/>
      <c r="BH23" s="423"/>
      <c r="BI23" s="423"/>
      <c r="BJ23" s="423"/>
      <c r="BK23" s="423"/>
      <c r="BL23" s="474" t="s">
        <v>264</v>
      </c>
      <c r="BM23" s="475"/>
      <c r="BN23" s="475"/>
      <c r="BO23" s="475"/>
      <c r="BP23" s="475"/>
      <c r="BQ23" s="475"/>
      <c r="BR23" s="475"/>
      <c r="BS23" s="475"/>
      <c r="BT23" s="475"/>
      <c r="BU23" s="476"/>
      <c r="BV23" s="474" t="s">
        <v>323</v>
      </c>
      <c r="BW23" s="475"/>
      <c r="BX23" s="475"/>
      <c r="BY23" s="475"/>
      <c r="BZ23" s="475"/>
      <c r="CA23" s="475"/>
      <c r="CB23" s="475"/>
      <c r="CC23" s="475"/>
      <c r="CD23" s="475"/>
      <c r="CE23" s="476"/>
      <c r="CF23" s="471">
        <f>'7.1'!$BC$23/'7.1'!$AJ$23</f>
        <v>0.10758862535067583</v>
      </c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3"/>
      <c r="CV23" s="472">
        <v>0</v>
      </c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3"/>
      <c r="DL23" s="409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73"/>
      <c r="EA23" s="409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1"/>
    </row>
    <row r="24" spans="1:161" ht="15" customHeight="1">
      <c r="A24" s="40"/>
      <c r="B24" s="40"/>
      <c r="C24" s="55"/>
      <c r="D24" s="55" t="s">
        <v>37</v>
      </c>
      <c r="E24" s="40" t="s">
        <v>166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</row>
    <row r="36" ht="10.5">
      <c r="BT36" s="7" t="s">
        <v>321</v>
      </c>
    </row>
  </sheetData>
  <sheetProtection/>
  <mergeCells count="89"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  <mergeCell ref="BJ9:DD9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DL23:DZ23"/>
    <mergeCell ref="EA23:FE23"/>
    <mergeCell ref="CF22:CU22"/>
    <mergeCell ref="CV22:DK22"/>
    <mergeCell ref="DL22:DZ22"/>
    <mergeCell ref="EA22:FE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Normal="120" zoomScaleSheetLayoutView="100" workbookViewId="0" topLeftCell="A1">
      <selection activeCell="CS41" sqref="CS41"/>
    </sheetView>
  </sheetViews>
  <sheetFormatPr defaultColWidth="0.875" defaultRowHeight="12.75"/>
  <cols>
    <col min="1" max="17" width="0.875" style="40" customWidth="1"/>
    <col min="18" max="18" width="2.625" style="40" customWidth="1"/>
    <col min="19" max="16384" width="0.875" style="40" customWidth="1"/>
  </cols>
  <sheetData>
    <row r="1" spans="135:161" s="48" customFormat="1" ht="35.25" customHeight="1">
      <c r="EE1" s="465" t="s">
        <v>153</v>
      </c>
      <c r="EF1" s="465"/>
      <c r="EG1" s="465"/>
      <c r="EH1" s="465"/>
      <c r="EI1" s="465"/>
      <c r="EJ1" s="465"/>
      <c r="EK1" s="465"/>
      <c r="EL1" s="465"/>
      <c r="EM1" s="465"/>
      <c r="EN1" s="465"/>
      <c r="EO1" s="465"/>
      <c r="EP1" s="465"/>
      <c r="EQ1" s="465"/>
      <c r="ER1" s="465"/>
      <c r="ES1" s="465"/>
      <c r="ET1" s="465"/>
      <c r="EU1" s="465"/>
      <c r="EV1" s="465"/>
      <c r="EW1" s="465"/>
      <c r="EX1" s="465"/>
      <c r="EY1" s="465"/>
      <c r="EZ1" s="465"/>
      <c r="FA1" s="465"/>
      <c r="FB1" s="465"/>
      <c r="FC1" s="465"/>
      <c r="FD1" s="465"/>
      <c r="FE1" s="465"/>
    </row>
    <row r="2" s="42" customFormat="1" ht="11.25"/>
    <row r="3" spans="1:161" s="49" customFormat="1" ht="33" customHeight="1">
      <c r="A3" s="466" t="s">
        <v>247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467"/>
      <c r="AK3" s="467"/>
      <c r="AL3" s="467"/>
      <c r="AM3" s="467"/>
      <c r="AN3" s="467"/>
      <c r="AO3" s="467"/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467"/>
      <c r="BE3" s="467"/>
      <c r="BF3" s="467"/>
      <c r="BG3" s="467"/>
      <c r="BH3" s="467"/>
      <c r="BI3" s="467"/>
      <c r="BJ3" s="467"/>
      <c r="BK3" s="467"/>
      <c r="BL3" s="467"/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7"/>
      <c r="BX3" s="467"/>
      <c r="BY3" s="467"/>
      <c r="BZ3" s="467"/>
      <c r="CA3" s="467"/>
      <c r="CB3" s="467"/>
      <c r="CC3" s="467"/>
      <c r="CD3" s="467"/>
      <c r="CE3" s="467"/>
      <c r="CF3" s="467"/>
      <c r="CG3" s="467"/>
      <c r="CH3" s="467"/>
      <c r="CI3" s="467"/>
      <c r="CJ3" s="467"/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7"/>
      <c r="CX3" s="467"/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467"/>
      <c r="DJ3" s="467"/>
      <c r="DK3" s="467"/>
      <c r="DL3" s="467"/>
      <c r="DM3" s="467"/>
      <c r="DN3" s="467"/>
      <c r="DO3" s="467"/>
      <c r="DP3" s="467"/>
      <c r="DQ3" s="467"/>
      <c r="DR3" s="467"/>
      <c r="DS3" s="467"/>
      <c r="DT3" s="467"/>
      <c r="DU3" s="467"/>
      <c r="DV3" s="467"/>
      <c r="DW3" s="467"/>
      <c r="DX3" s="467"/>
      <c r="DY3" s="467"/>
      <c r="DZ3" s="467"/>
      <c r="EA3" s="467"/>
      <c r="EB3" s="467"/>
      <c r="EC3" s="467"/>
      <c r="ED3" s="467"/>
      <c r="EE3" s="467"/>
      <c r="EF3" s="467"/>
      <c r="EG3" s="467"/>
      <c r="EH3" s="467"/>
      <c r="EI3" s="467"/>
      <c r="EJ3" s="467"/>
      <c r="EK3" s="467"/>
      <c r="EL3" s="467"/>
      <c r="EM3" s="467"/>
      <c r="EN3" s="467"/>
      <c r="EO3" s="467"/>
      <c r="EP3" s="467"/>
      <c r="EQ3" s="467"/>
      <c r="ER3" s="467"/>
      <c r="ES3" s="467"/>
      <c r="ET3" s="467"/>
      <c r="EU3" s="467"/>
      <c r="EV3" s="467"/>
      <c r="EW3" s="467"/>
      <c r="EX3" s="467"/>
      <c r="EY3" s="467"/>
      <c r="EZ3" s="467"/>
      <c r="FA3" s="467"/>
      <c r="FB3" s="467"/>
      <c r="FC3" s="467"/>
      <c r="FD3" s="467"/>
      <c r="FE3" s="467"/>
    </row>
    <row r="4" s="42" customFormat="1" ht="11.25"/>
    <row r="5" spans="18:162" s="48" customFormat="1" ht="24.75" customHeight="1">
      <c r="R5" s="42"/>
      <c r="S5" s="42"/>
      <c r="T5" s="42"/>
      <c r="U5" s="42"/>
      <c r="V5" s="42"/>
      <c r="W5" s="42"/>
      <c r="DN5" s="464" t="s">
        <v>249</v>
      </c>
      <c r="DO5" s="464"/>
      <c r="DP5" s="464"/>
      <c r="DQ5" s="464"/>
      <c r="DR5" s="464"/>
      <c r="DS5" s="464"/>
      <c r="DT5" s="464"/>
      <c r="DU5" s="464"/>
      <c r="DV5" s="464"/>
      <c r="DW5" s="464"/>
      <c r="DX5" s="464"/>
      <c r="DY5" s="464"/>
      <c r="DZ5" s="464"/>
      <c r="EA5" s="464"/>
      <c r="EB5" s="464"/>
      <c r="EC5" s="464"/>
      <c r="ED5" s="464"/>
      <c r="EE5" s="464"/>
      <c r="EF5" s="464"/>
      <c r="EG5" s="464"/>
      <c r="EH5" s="464"/>
      <c r="EI5" s="464"/>
      <c r="EJ5" s="464"/>
      <c r="EK5" s="464"/>
      <c r="EL5" s="464"/>
      <c r="EM5" s="464"/>
      <c r="EN5" s="464"/>
      <c r="EO5" s="464"/>
      <c r="EP5" s="464"/>
      <c r="EQ5" s="464"/>
      <c r="ER5" s="464"/>
      <c r="ES5" s="464"/>
      <c r="ET5" s="464"/>
      <c r="EU5" s="464"/>
      <c r="EV5" s="464"/>
      <c r="EW5" s="464"/>
      <c r="EX5" s="464"/>
      <c r="EY5" s="464"/>
      <c r="EZ5" s="464"/>
      <c r="FA5" s="464"/>
      <c r="FB5" s="464"/>
      <c r="FC5" s="464"/>
      <c r="FD5" s="464"/>
      <c r="FE5" s="464"/>
      <c r="FF5" s="464"/>
    </row>
    <row r="6" spans="18:162" s="48" customFormat="1" ht="15">
      <c r="R6" s="5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5" t="s">
        <v>250</v>
      </c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</row>
    <row r="7" spans="18:161" s="48" customFormat="1" ht="15">
      <c r="R7" s="42"/>
      <c r="ED7" s="154" t="s">
        <v>18</v>
      </c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</row>
    <row r="8" spans="132:160" s="25" customFormat="1" ht="12.75">
      <c r="EB8" s="468" t="s">
        <v>19</v>
      </c>
      <c r="EC8" s="468"/>
      <c r="ED8" s="469"/>
      <c r="EE8" s="469"/>
      <c r="EF8" s="469"/>
      <c r="EG8" s="470" t="s">
        <v>19</v>
      </c>
      <c r="EH8" s="470"/>
      <c r="EI8" s="469"/>
      <c r="EJ8" s="469"/>
      <c r="EK8" s="469"/>
      <c r="EL8" s="469"/>
      <c r="EM8" s="469"/>
      <c r="EN8" s="469"/>
      <c r="EO8" s="469"/>
      <c r="EP8" s="469"/>
      <c r="EQ8" s="469"/>
      <c r="ER8" s="469"/>
      <c r="ES8" s="469"/>
      <c r="ET8" s="468">
        <v>20</v>
      </c>
      <c r="EU8" s="468"/>
      <c r="EV8" s="468"/>
      <c r="EW8" s="462"/>
      <c r="EX8" s="462"/>
      <c r="EY8" s="462"/>
      <c r="FA8" s="52" t="s">
        <v>20</v>
      </c>
      <c r="FD8" s="52"/>
    </row>
    <row r="9" spans="1:161" s="25" customFormat="1" ht="15">
      <c r="A9" s="48" t="s">
        <v>248</v>
      </c>
      <c r="BJ9" s="463" t="s">
        <v>270</v>
      </c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FE9" s="51" t="s">
        <v>21</v>
      </c>
    </row>
    <row r="10" spans="62:108" ht="11.25">
      <c r="BJ10" s="53" t="s">
        <v>271</v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s="44" customFormat="1" ht="12">
      <c r="A11" s="44" t="s">
        <v>154</v>
      </c>
      <c r="Q11" s="236" t="str">
        <f>'Вычислит техника'!Q11:AE11</f>
        <v>2 квартал 2017 г.</v>
      </c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62:108" s="44" customFormat="1" ht="12"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1:29" s="44" customFormat="1" ht="12.75" customHeight="1">
      <c r="A13" s="44" t="s">
        <v>155</v>
      </c>
      <c r="P13" s="236" t="str">
        <f>'Вычислит техника'!P13:T13</f>
        <v>август</v>
      </c>
      <c r="Q13" s="487"/>
      <c r="R13" s="487"/>
      <c r="S13" s="487"/>
      <c r="T13" s="487"/>
      <c r="U13" s="235">
        <v>20</v>
      </c>
      <c r="V13" s="235"/>
      <c r="W13" s="235"/>
      <c r="X13" s="238" t="s">
        <v>315</v>
      </c>
      <c r="Y13" s="238"/>
      <c r="Z13" s="238"/>
      <c r="AA13" s="238"/>
      <c r="AB13" s="238"/>
      <c r="AC13" s="44" t="s">
        <v>156</v>
      </c>
    </row>
    <row r="14" s="44" customFormat="1" ht="6" customHeight="1" thickBot="1"/>
    <row r="15" spans="1:161" ht="10.5">
      <c r="A15" s="457" t="s">
        <v>157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29" t="s">
        <v>158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08" t="s">
        <v>159</v>
      </c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461"/>
      <c r="CF15" s="229" t="s">
        <v>160</v>
      </c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1"/>
      <c r="CV15" s="229" t="s">
        <v>161</v>
      </c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1"/>
      <c r="DL15" s="229" t="s">
        <v>162</v>
      </c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1"/>
      <c r="EA15" s="229" t="s">
        <v>163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453"/>
    </row>
    <row r="16" spans="1:161" ht="10.5">
      <c r="A16" s="4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9"/>
      <c r="M16" s="454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9"/>
      <c r="AR16" s="211" t="s">
        <v>6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 t="s">
        <v>7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454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9"/>
      <c r="CV16" s="454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9"/>
      <c r="DL16" s="454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9"/>
      <c r="EA16" s="454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6"/>
    </row>
    <row r="17" spans="1:161" ht="21" customHeight="1">
      <c r="A17" s="460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32"/>
      <c r="M17" s="217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32"/>
      <c r="AR17" s="211" t="s">
        <v>164</v>
      </c>
      <c r="AS17" s="212"/>
      <c r="AT17" s="212"/>
      <c r="AU17" s="212"/>
      <c r="AV17" s="212"/>
      <c r="AW17" s="212"/>
      <c r="AX17" s="212"/>
      <c r="AY17" s="212"/>
      <c r="AZ17" s="212"/>
      <c r="BA17" s="213"/>
      <c r="BB17" s="211" t="s">
        <v>165</v>
      </c>
      <c r="BC17" s="212"/>
      <c r="BD17" s="212"/>
      <c r="BE17" s="212"/>
      <c r="BF17" s="212"/>
      <c r="BG17" s="212"/>
      <c r="BH17" s="212"/>
      <c r="BI17" s="212"/>
      <c r="BJ17" s="212"/>
      <c r="BK17" s="213"/>
      <c r="BL17" s="211" t="s">
        <v>164</v>
      </c>
      <c r="BM17" s="212"/>
      <c r="BN17" s="212"/>
      <c r="BO17" s="212"/>
      <c r="BP17" s="212"/>
      <c r="BQ17" s="212"/>
      <c r="BR17" s="212"/>
      <c r="BS17" s="212"/>
      <c r="BT17" s="212"/>
      <c r="BU17" s="213"/>
      <c r="BV17" s="211" t="s">
        <v>165</v>
      </c>
      <c r="BW17" s="212"/>
      <c r="BX17" s="212"/>
      <c r="BY17" s="212"/>
      <c r="BZ17" s="212"/>
      <c r="CA17" s="212"/>
      <c r="CB17" s="212"/>
      <c r="CC17" s="212"/>
      <c r="CD17" s="212"/>
      <c r="CE17" s="213"/>
      <c r="CF17" s="217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32"/>
      <c r="CV17" s="217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32"/>
      <c r="DL17" s="217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32"/>
      <c r="EA17" s="217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</row>
    <row r="18" spans="1:161" s="54" customFormat="1" ht="10.5" customHeight="1" thickBot="1">
      <c r="A18" s="452">
        <v>1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9"/>
      <c r="M18" s="437">
        <v>2</v>
      </c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9"/>
      <c r="AR18" s="437">
        <v>3</v>
      </c>
      <c r="AS18" s="438"/>
      <c r="AT18" s="438"/>
      <c r="AU18" s="438"/>
      <c r="AV18" s="438"/>
      <c r="AW18" s="438"/>
      <c r="AX18" s="438"/>
      <c r="AY18" s="438"/>
      <c r="AZ18" s="438"/>
      <c r="BA18" s="439"/>
      <c r="BB18" s="437">
        <v>4</v>
      </c>
      <c r="BC18" s="438"/>
      <c r="BD18" s="438"/>
      <c r="BE18" s="438"/>
      <c r="BF18" s="438"/>
      <c r="BG18" s="438"/>
      <c r="BH18" s="438"/>
      <c r="BI18" s="438"/>
      <c r="BJ18" s="438"/>
      <c r="BK18" s="439"/>
      <c r="BL18" s="484">
        <v>5</v>
      </c>
      <c r="BM18" s="485"/>
      <c r="BN18" s="485"/>
      <c r="BO18" s="485"/>
      <c r="BP18" s="485"/>
      <c r="BQ18" s="485"/>
      <c r="BR18" s="485"/>
      <c r="BS18" s="485"/>
      <c r="BT18" s="485"/>
      <c r="BU18" s="486"/>
      <c r="BV18" s="484">
        <v>6</v>
      </c>
      <c r="BW18" s="485"/>
      <c r="BX18" s="485"/>
      <c r="BY18" s="485"/>
      <c r="BZ18" s="485"/>
      <c r="CA18" s="485"/>
      <c r="CB18" s="485"/>
      <c r="CC18" s="485"/>
      <c r="CD18" s="485"/>
      <c r="CE18" s="486"/>
      <c r="CF18" s="437">
        <v>8</v>
      </c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9"/>
      <c r="CV18" s="437">
        <v>9</v>
      </c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9"/>
      <c r="DL18" s="437">
        <v>10</v>
      </c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9"/>
      <c r="EA18" s="437">
        <v>11</v>
      </c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40"/>
    </row>
    <row r="19" spans="1:161" s="54" customFormat="1" ht="10.5" customHeight="1">
      <c r="A19" s="441" t="s">
        <v>27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3"/>
      <c r="M19" s="444" t="s">
        <v>251</v>
      </c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6"/>
      <c r="AR19" s="424" t="s">
        <v>262</v>
      </c>
      <c r="AS19" s="91"/>
      <c r="AT19" s="91"/>
      <c r="AU19" s="91"/>
      <c r="AV19" s="91"/>
      <c r="AW19" s="91"/>
      <c r="AX19" s="91"/>
      <c r="AY19" s="91"/>
      <c r="AZ19" s="91"/>
      <c r="BA19" s="92"/>
      <c r="BB19" s="424" t="s">
        <v>263</v>
      </c>
      <c r="BC19" s="91"/>
      <c r="BD19" s="91"/>
      <c r="BE19" s="91"/>
      <c r="BF19" s="91"/>
      <c r="BG19" s="91"/>
      <c r="BH19" s="91"/>
      <c r="BI19" s="91"/>
      <c r="BJ19" s="91"/>
      <c r="BK19" s="92"/>
      <c r="BL19" s="421" t="str">
        <f>'Электронная почта'!BL19:BU19</f>
        <v>13.07.2017</v>
      </c>
      <c r="BM19" s="483"/>
      <c r="BN19" s="483"/>
      <c r="BO19" s="483"/>
      <c r="BP19" s="483"/>
      <c r="BQ19" s="483"/>
      <c r="BR19" s="483"/>
      <c r="BS19" s="483"/>
      <c r="BT19" s="483"/>
      <c r="BU19" s="483"/>
      <c r="BV19" s="421" t="str">
        <f>'Электронная почта'!BV19:CE19</f>
        <v>19.07.2017</v>
      </c>
      <c r="BW19" s="483"/>
      <c r="BX19" s="483"/>
      <c r="BY19" s="483"/>
      <c r="BZ19" s="483"/>
      <c r="CA19" s="483"/>
      <c r="CB19" s="483"/>
      <c r="CC19" s="483"/>
      <c r="CD19" s="483"/>
      <c r="CE19" s="483"/>
      <c r="CF19" s="477">
        <v>0</v>
      </c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461"/>
      <c r="CV19" s="477">
        <v>0</v>
      </c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461"/>
      <c r="DL19" s="412" t="s">
        <v>304</v>
      </c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3"/>
      <c r="DX19" s="413"/>
      <c r="DY19" s="413"/>
      <c r="DZ19" s="414"/>
      <c r="EA19" s="428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30"/>
    </row>
    <row r="20" spans="1:161" s="54" customFormat="1" ht="21.75" customHeight="1">
      <c r="A20" s="431" t="s">
        <v>28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3"/>
      <c r="M20" s="434" t="s">
        <v>252</v>
      </c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6"/>
      <c r="AR20" s="423" t="s">
        <v>256</v>
      </c>
      <c r="AS20" s="423"/>
      <c r="AT20" s="423"/>
      <c r="AU20" s="423"/>
      <c r="AV20" s="423"/>
      <c r="AW20" s="423"/>
      <c r="AX20" s="423"/>
      <c r="AY20" s="423"/>
      <c r="AZ20" s="423"/>
      <c r="BA20" s="423"/>
      <c r="BB20" s="423" t="s">
        <v>256</v>
      </c>
      <c r="BC20" s="423"/>
      <c r="BD20" s="423"/>
      <c r="BE20" s="423"/>
      <c r="BF20" s="423"/>
      <c r="BG20" s="423"/>
      <c r="BH20" s="423"/>
      <c r="BI20" s="423"/>
      <c r="BJ20" s="423"/>
      <c r="BK20" s="423"/>
      <c r="BL20" s="421" t="str">
        <f>'Электронная почта'!BL20:BU20</f>
        <v>19.07.2017</v>
      </c>
      <c r="BM20" s="483"/>
      <c r="BN20" s="483"/>
      <c r="BO20" s="483"/>
      <c r="BP20" s="483"/>
      <c r="BQ20" s="483"/>
      <c r="BR20" s="483"/>
      <c r="BS20" s="483"/>
      <c r="BT20" s="483"/>
      <c r="BU20" s="483"/>
      <c r="BV20" s="421" t="str">
        <f>'Электронная почта'!BV20:CE20</f>
        <v>01.08.2017</v>
      </c>
      <c r="BW20" s="483"/>
      <c r="BX20" s="483"/>
      <c r="BY20" s="483"/>
      <c r="BZ20" s="483"/>
      <c r="CA20" s="483"/>
      <c r="CB20" s="483"/>
      <c r="CC20" s="483"/>
      <c r="CD20" s="483"/>
      <c r="CE20" s="483"/>
      <c r="CF20" s="472">
        <v>0</v>
      </c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3"/>
      <c r="CV20" s="472">
        <v>0</v>
      </c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3"/>
      <c r="DL20" s="415"/>
      <c r="DM20" s="416"/>
      <c r="DN20" s="416"/>
      <c r="DO20" s="416"/>
      <c r="DP20" s="416"/>
      <c r="DQ20" s="416"/>
      <c r="DR20" s="416"/>
      <c r="DS20" s="416"/>
      <c r="DT20" s="416"/>
      <c r="DU20" s="416"/>
      <c r="DV20" s="416"/>
      <c r="DW20" s="416"/>
      <c r="DX20" s="416"/>
      <c r="DY20" s="416"/>
      <c r="DZ20" s="417"/>
      <c r="EA20" s="409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1"/>
    </row>
    <row r="21" spans="1:161" s="54" customFormat="1" ht="10.5" customHeight="1">
      <c r="A21" s="421" t="s">
        <v>224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2" t="s">
        <v>253</v>
      </c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3" t="s">
        <v>257</v>
      </c>
      <c r="AS21" s="423"/>
      <c r="AT21" s="423"/>
      <c r="AU21" s="423"/>
      <c r="AV21" s="423"/>
      <c r="AW21" s="423"/>
      <c r="AX21" s="423"/>
      <c r="AY21" s="423"/>
      <c r="AZ21" s="423"/>
      <c r="BA21" s="423"/>
      <c r="BB21" s="423" t="s">
        <v>257</v>
      </c>
      <c r="BC21" s="423"/>
      <c r="BD21" s="423"/>
      <c r="BE21" s="423"/>
      <c r="BF21" s="423"/>
      <c r="BG21" s="423"/>
      <c r="BH21" s="423"/>
      <c r="BI21" s="423"/>
      <c r="BJ21" s="423"/>
      <c r="BK21" s="423"/>
      <c r="BL21" s="421" t="str">
        <f>'Электронная почта'!BL21:BU21</f>
        <v>01.08.2017</v>
      </c>
      <c r="BM21" s="483"/>
      <c r="BN21" s="483"/>
      <c r="BO21" s="483"/>
      <c r="BP21" s="483"/>
      <c r="BQ21" s="483"/>
      <c r="BR21" s="483"/>
      <c r="BS21" s="483"/>
      <c r="BT21" s="483"/>
      <c r="BU21" s="483"/>
      <c r="BV21" s="421" t="str">
        <f>'Электронная почта'!BV21:CE21</f>
        <v>30.09.2017</v>
      </c>
      <c r="BW21" s="483"/>
      <c r="BX21" s="483"/>
      <c r="BY21" s="483"/>
      <c r="BZ21" s="483"/>
      <c r="CA21" s="483"/>
      <c r="CB21" s="483"/>
      <c r="CC21" s="483"/>
      <c r="CD21" s="483"/>
      <c r="CE21" s="483"/>
      <c r="CF21" s="472">
        <v>0</v>
      </c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3"/>
      <c r="CV21" s="472">
        <v>0</v>
      </c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3"/>
      <c r="DL21" s="415"/>
      <c r="DM21" s="416"/>
      <c r="DN21" s="416"/>
      <c r="DO21" s="416"/>
      <c r="DP21" s="416"/>
      <c r="DQ21" s="416"/>
      <c r="DR21" s="416"/>
      <c r="DS21" s="416"/>
      <c r="DT21" s="416"/>
      <c r="DU21" s="416"/>
      <c r="DV21" s="416"/>
      <c r="DW21" s="416"/>
      <c r="DX21" s="416"/>
      <c r="DY21" s="416"/>
      <c r="DZ21" s="417"/>
      <c r="EA21" s="409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1"/>
    </row>
    <row r="22" spans="1:161" s="54" customFormat="1" ht="10.5" customHeight="1">
      <c r="A22" s="421" t="s">
        <v>225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2" t="s">
        <v>254</v>
      </c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3" t="s">
        <v>264</v>
      </c>
      <c r="AS22" s="423"/>
      <c r="AT22" s="423"/>
      <c r="AU22" s="423"/>
      <c r="AV22" s="423"/>
      <c r="AW22" s="423"/>
      <c r="AX22" s="423"/>
      <c r="AY22" s="423"/>
      <c r="AZ22" s="423"/>
      <c r="BA22" s="423"/>
      <c r="BB22" s="423" t="s">
        <v>264</v>
      </c>
      <c r="BC22" s="423"/>
      <c r="BD22" s="423"/>
      <c r="BE22" s="423"/>
      <c r="BF22" s="423"/>
      <c r="BG22" s="423"/>
      <c r="BH22" s="423"/>
      <c r="BI22" s="423"/>
      <c r="BJ22" s="423"/>
      <c r="BK22" s="423"/>
      <c r="BL22" s="421" t="str">
        <f>'Электронная почта'!BL22:BU22</f>
        <v>02.10.2017</v>
      </c>
      <c r="BM22" s="483"/>
      <c r="BN22" s="483"/>
      <c r="BO22" s="483"/>
      <c r="BP22" s="483"/>
      <c r="BQ22" s="483"/>
      <c r="BR22" s="483"/>
      <c r="BS22" s="483"/>
      <c r="BT22" s="483"/>
      <c r="BU22" s="483"/>
      <c r="BV22" s="421" t="str">
        <f>'Электронная почта'!BV22:CE22</f>
        <v>02.10.2017</v>
      </c>
      <c r="BW22" s="483"/>
      <c r="BX22" s="483"/>
      <c r="BY22" s="483"/>
      <c r="BZ22" s="483"/>
      <c r="CA22" s="483"/>
      <c r="CB22" s="483"/>
      <c r="CC22" s="483"/>
      <c r="CD22" s="483"/>
      <c r="CE22" s="483"/>
      <c r="CF22" s="472">
        <v>0</v>
      </c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3"/>
      <c r="CV22" s="472">
        <v>0</v>
      </c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3"/>
      <c r="DL22" s="415"/>
      <c r="DM22" s="416"/>
      <c r="DN22" s="416"/>
      <c r="DO22" s="416"/>
      <c r="DP22" s="416"/>
      <c r="DQ22" s="416"/>
      <c r="DR22" s="416"/>
      <c r="DS22" s="416"/>
      <c r="DT22" s="416"/>
      <c r="DU22" s="416"/>
      <c r="DV22" s="416"/>
      <c r="DW22" s="416"/>
      <c r="DX22" s="416"/>
      <c r="DY22" s="416"/>
      <c r="DZ22" s="417"/>
      <c r="EA22" s="409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1"/>
    </row>
    <row r="23" spans="1:161" s="54" customFormat="1" ht="10.5" customHeight="1">
      <c r="A23" s="421" t="s">
        <v>226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2" t="s">
        <v>255</v>
      </c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3" t="s">
        <v>272</v>
      </c>
      <c r="AS23" s="423"/>
      <c r="AT23" s="423"/>
      <c r="AU23" s="423"/>
      <c r="AV23" s="423"/>
      <c r="AW23" s="423"/>
      <c r="AX23" s="423"/>
      <c r="AY23" s="423"/>
      <c r="AZ23" s="423"/>
      <c r="BA23" s="423"/>
      <c r="BB23" s="423" t="s">
        <v>273</v>
      </c>
      <c r="BC23" s="423"/>
      <c r="BD23" s="423"/>
      <c r="BE23" s="423"/>
      <c r="BF23" s="423"/>
      <c r="BG23" s="423"/>
      <c r="BH23" s="423"/>
      <c r="BI23" s="423"/>
      <c r="BJ23" s="423"/>
      <c r="BK23" s="423"/>
      <c r="BL23" s="421" t="str">
        <f>'Электронная почта'!BL23:BU23</f>
        <v>03.10.2017</v>
      </c>
      <c r="BM23" s="483"/>
      <c r="BN23" s="483"/>
      <c r="BO23" s="483"/>
      <c r="BP23" s="483"/>
      <c r="BQ23" s="483"/>
      <c r="BR23" s="483"/>
      <c r="BS23" s="483"/>
      <c r="BT23" s="483"/>
      <c r="BU23" s="483"/>
      <c r="BV23" s="421" t="str">
        <f>'Электронная почта'!BV23:CE23</f>
        <v>03.10.2017</v>
      </c>
      <c r="BW23" s="483"/>
      <c r="BX23" s="483"/>
      <c r="BY23" s="483"/>
      <c r="BZ23" s="483"/>
      <c r="CA23" s="483"/>
      <c r="CB23" s="483"/>
      <c r="CC23" s="483"/>
      <c r="CD23" s="483"/>
      <c r="CE23" s="483"/>
      <c r="CF23" s="472">
        <v>0</v>
      </c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3"/>
      <c r="CV23" s="472">
        <v>0</v>
      </c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3"/>
      <c r="DL23" s="418"/>
      <c r="DM23" s="419"/>
      <c r="DN23" s="419"/>
      <c r="DO23" s="419"/>
      <c r="DP23" s="419"/>
      <c r="DQ23" s="419"/>
      <c r="DR23" s="419"/>
      <c r="DS23" s="419"/>
      <c r="DT23" s="419"/>
      <c r="DU23" s="419"/>
      <c r="DV23" s="419"/>
      <c r="DW23" s="419"/>
      <c r="DX23" s="419"/>
      <c r="DY23" s="419"/>
      <c r="DZ23" s="420"/>
      <c r="EA23" s="409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1"/>
    </row>
    <row r="24" spans="3:5" ht="15" customHeight="1">
      <c r="C24" s="55"/>
      <c r="D24" s="55" t="s">
        <v>37</v>
      </c>
      <c r="E24" s="40" t="s">
        <v>166</v>
      </c>
    </row>
  </sheetData>
  <sheetProtection/>
  <mergeCells count="85"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  <mergeCell ref="BJ9:DD9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EA20:FE20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EA23:FE23"/>
    <mergeCell ref="CF22:CU22"/>
    <mergeCell ref="CV22:DK22"/>
    <mergeCell ref="EA22:FE22"/>
    <mergeCell ref="DL19:DZ23"/>
    <mergeCell ref="CF21:CU21"/>
    <mergeCell ref="CV21:DK21"/>
    <mergeCell ref="EA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F23"/>
  <sheetViews>
    <sheetView view="pageBreakPreview" zoomScaleNormal="120" zoomScaleSheetLayoutView="100" workbookViewId="0" topLeftCell="A4">
      <selection activeCell="BL20" sqref="BL20:CE20"/>
    </sheetView>
  </sheetViews>
  <sheetFormatPr defaultColWidth="0.875" defaultRowHeight="12.75"/>
  <cols>
    <col min="1" max="18" width="0.875" style="7" customWidth="1"/>
    <col min="19" max="19" width="2.75390625" style="7" customWidth="1"/>
    <col min="20" max="16384" width="0.875" style="7" customWidth="1"/>
  </cols>
  <sheetData>
    <row r="1" spans="135:161" s="13" customFormat="1" ht="35.25" customHeight="1">
      <c r="EE1" s="401" t="s">
        <v>153</v>
      </c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</row>
    <row r="2" s="1" customFormat="1" ht="11.25"/>
    <row r="3" spans="1:161" s="11" customFormat="1" ht="33" customHeight="1">
      <c r="A3" s="482" t="s">
        <v>247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</row>
    <row r="4" s="1" customFormat="1" ht="11.25"/>
    <row r="5" spans="18:162" s="13" customFormat="1" ht="24.75" customHeight="1">
      <c r="R5" s="1"/>
      <c r="S5" s="1"/>
      <c r="T5" s="1"/>
      <c r="U5" s="1"/>
      <c r="V5" s="1"/>
      <c r="W5" s="1"/>
      <c r="DN5" s="137" t="s">
        <v>249</v>
      </c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</row>
    <row r="6" spans="18:162" s="13" customFormat="1" ht="15">
      <c r="R6" s="16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7" t="s">
        <v>250</v>
      </c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</row>
    <row r="7" spans="18:161" s="13" customFormat="1" ht="15">
      <c r="R7" s="1"/>
      <c r="ED7" s="135" t="s">
        <v>18</v>
      </c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</row>
    <row r="8" spans="132:160" s="17" customFormat="1" ht="12.75">
      <c r="EB8" s="405" t="s">
        <v>19</v>
      </c>
      <c r="EC8" s="405"/>
      <c r="ED8" s="406"/>
      <c r="EE8" s="406"/>
      <c r="EF8" s="406"/>
      <c r="EG8" s="407" t="s">
        <v>19</v>
      </c>
      <c r="EH8" s="407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5">
        <v>20</v>
      </c>
      <c r="EU8" s="405"/>
      <c r="EV8" s="405"/>
      <c r="EW8" s="384"/>
      <c r="EX8" s="384"/>
      <c r="EY8" s="384"/>
      <c r="FA8" s="19" t="s">
        <v>20</v>
      </c>
      <c r="FD8" s="19"/>
    </row>
    <row r="9" spans="1:161" s="17" customFormat="1" ht="15">
      <c r="A9" s="13" t="s">
        <v>248</v>
      </c>
      <c r="BJ9" s="480" t="s">
        <v>274</v>
      </c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FE9" s="18" t="s">
        <v>21</v>
      </c>
    </row>
    <row r="10" spans="62:108" ht="11.25">
      <c r="BJ10" s="33" t="s">
        <v>275</v>
      </c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s="3" customFormat="1" ht="12">
      <c r="A11" s="3" t="s">
        <v>154</v>
      </c>
      <c r="Q11" s="113" t="str">
        <f>'Требования на ОРЭ'!Q11:AE11</f>
        <v>2 квартал 2017 г.</v>
      </c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62:108" s="3" customFormat="1" ht="12"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29" s="3" customFormat="1" ht="12.75" customHeight="1">
      <c r="A13" s="3" t="s">
        <v>155</v>
      </c>
      <c r="P13" s="113" t="str">
        <f>'Требования на ОРЭ'!P13:T13</f>
        <v>август</v>
      </c>
      <c r="Q13" s="481"/>
      <c r="R13" s="481"/>
      <c r="S13" s="481"/>
      <c r="T13" s="481"/>
      <c r="U13" s="114">
        <v>20</v>
      </c>
      <c r="V13" s="114"/>
      <c r="W13" s="114"/>
      <c r="X13" s="115" t="s">
        <v>315</v>
      </c>
      <c r="Y13" s="115"/>
      <c r="Z13" s="115"/>
      <c r="AA13" s="115"/>
      <c r="AB13" s="115"/>
      <c r="AC13" s="3" t="s">
        <v>156</v>
      </c>
    </row>
    <row r="14" s="3" customFormat="1" ht="6" customHeight="1" thickBot="1"/>
    <row r="15" spans="1:161" ht="10.5">
      <c r="A15" s="457" t="s">
        <v>157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29" t="s">
        <v>158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08" t="s">
        <v>159</v>
      </c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461"/>
      <c r="CF15" s="229" t="s">
        <v>160</v>
      </c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1"/>
      <c r="CV15" s="229" t="s">
        <v>161</v>
      </c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1"/>
      <c r="DL15" s="229" t="s">
        <v>162</v>
      </c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1"/>
      <c r="EA15" s="229" t="s">
        <v>163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453"/>
    </row>
    <row r="16" spans="1:161" ht="10.5">
      <c r="A16" s="4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9"/>
      <c r="M16" s="454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9"/>
      <c r="AR16" s="211" t="s">
        <v>6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 t="s">
        <v>7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454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9"/>
      <c r="CV16" s="454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9"/>
      <c r="DL16" s="454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9"/>
      <c r="EA16" s="454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6"/>
    </row>
    <row r="17" spans="1:161" ht="21" customHeight="1">
      <c r="A17" s="460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32"/>
      <c r="M17" s="217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32"/>
      <c r="AR17" s="211" t="s">
        <v>164</v>
      </c>
      <c r="AS17" s="212"/>
      <c r="AT17" s="212"/>
      <c r="AU17" s="212"/>
      <c r="AV17" s="212"/>
      <c r="AW17" s="212"/>
      <c r="AX17" s="212"/>
      <c r="AY17" s="212"/>
      <c r="AZ17" s="212"/>
      <c r="BA17" s="213"/>
      <c r="BB17" s="211" t="s">
        <v>165</v>
      </c>
      <c r="BC17" s="212"/>
      <c r="BD17" s="212"/>
      <c r="BE17" s="212"/>
      <c r="BF17" s="212"/>
      <c r="BG17" s="212"/>
      <c r="BH17" s="212"/>
      <c r="BI17" s="212"/>
      <c r="BJ17" s="212"/>
      <c r="BK17" s="213"/>
      <c r="BL17" s="211" t="s">
        <v>164</v>
      </c>
      <c r="BM17" s="212"/>
      <c r="BN17" s="212"/>
      <c r="BO17" s="212"/>
      <c r="BP17" s="212"/>
      <c r="BQ17" s="212"/>
      <c r="BR17" s="212"/>
      <c r="BS17" s="212"/>
      <c r="BT17" s="212"/>
      <c r="BU17" s="213"/>
      <c r="BV17" s="211" t="s">
        <v>165</v>
      </c>
      <c r="BW17" s="212"/>
      <c r="BX17" s="212"/>
      <c r="BY17" s="212"/>
      <c r="BZ17" s="212"/>
      <c r="CA17" s="212"/>
      <c r="CB17" s="212"/>
      <c r="CC17" s="212"/>
      <c r="CD17" s="212"/>
      <c r="CE17" s="213"/>
      <c r="CF17" s="217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32"/>
      <c r="CV17" s="217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32"/>
      <c r="DL17" s="217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32"/>
      <c r="EA17" s="217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</row>
    <row r="18" spans="1:161" s="20" customFormat="1" ht="10.5" customHeight="1" thickBot="1">
      <c r="A18" s="452">
        <v>1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9"/>
      <c r="M18" s="437">
        <v>2</v>
      </c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9"/>
      <c r="AR18" s="437">
        <v>3</v>
      </c>
      <c r="AS18" s="438"/>
      <c r="AT18" s="438"/>
      <c r="AU18" s="438"/>
      <c r="AV18" s="438"/>
      <c r="AW18" s="438"/>
      <c r="AX18" s="438"/>
      <c r="AY18" s="438"/>
      <c r="AZ18" s="438"/>
      <c r="BA18" s="439"/>
      <c r="BB18" s="437">
        <v>4</v>
      </c>
      <c r="BC18" s="438"/>
      <c r="BD18" s="438"/>
      <c r="BE18" s="438"/>
      <c r="BF18" s="438"/>
      <c r="BG18" s="438"/>
      <c r="BH18" s="438"/>
      <c r="BI18" s="438"/>
      <c r="BJ18" s="438"/>
      <c r="BK18" s="439"/>
      <c r="BL18" s="437">
        <v>5</v>
      </c>
      <c r="BM18" s="438"/>
      <c r="BN18" s="438"/>
      <c r="BO18" s="438"/>
      <c r="BP18" s="438"/>
      <c r="BQ18" s="438"/>
      <c r="BR18" s="438"/>
      <c r="BS18" s="438"/>
      <c r="BT18" s="438"/>
      <c r="BU18" s="439"/>
      <c r="BV18" s="437">
        <v>6</v>
      </c>
      <c r="BW18" s="438"/>
      <c r="BX18" s="438"/>
      <c r="BY18" s="438"/>
      <c r="BZ18" s="438"/>
      <c r="CA18" s="438"/>
      <c r="CB18" s="438"/>
      <c r="CC18" s="438"/>
      <c r="CD18" s="438"/>
      <c r="CE18" s="439"/>
      <c r="CF18" s="437">
        <v>8</v>
      </c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9"/>
      <c r="CV18" s="437">
        <v>9</v>
      </c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9"/>
      <c r="DL18" s="437">
        <v>10</v>
      </c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9"/>
      <c r="EA18" s="437">
        <v>11</v>
      </c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40"/>
    </row>
    <row r="19" spans="1:161" s="20" customFormat="1" ht="255.75" customHeight="1">
      <c r="A19" s="441" t="s">
        <v>27</v>
      </c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3"/>
      <c r="M19" s="444" t="s">
        <v>276</v>
      </c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6"/>
      <c r="AR19" s="423" t="s">
        <v>289</v>
      </c>
      <c r="AS19" s="423"/>
      <c r="AT19" s="423"/>
      <c r="AU19" s="423"/>
      <c r="AV19" s="423"/>
      <c r="AW19" s="423"/>
      <c r="AX19" s="423"/>
      <c r="AY19" s="423"/>
      <c r="AZ19" s="423"/>
      <c r="BA19" s="423"/>
      <c r="BB19" s="423" t="s">
        <v>290</v>
      </c>
      <c r="BC19" s="423"/>
      <c r="BD19" s="423"/>
      <c r="BE19" s="423"/>
      <c r="BF19" s="423"/>
      <c r="BG19" s="423"/>
      <c r="BH19" s="423"/>
      <c r="BI19" s="423"/>
      <c r="BJ19" s="423"/>
      <c r="BK19" s="423"/>
      <c r="BL19" s="479" t="s">
        <v>324</v>
      </c>
      <c r="BM19" s="442"/>
      <c r="BN19" s="442"/>
      <c r="BO19" s="442"/>
      <c r="BP19" s="442"/>
      <c r="BQ19" s="442"/>
      <c r="BR19" s="442"/>
      <c r="BS19" s="442"/>
      <c r="BT19" s="442"/>
      <c r="BU19" s="443"/>
      <c r="BV19" s="479" t="s">
        <v>325</v>
      </c>
      <c r="BW19" s="442"/>
      <c r="BX19" s="442"/>
      <c r="BY19" s="442"/>
      <c r="BZ19" s="442"/>
      <c r="CA19" s="442"/>
      <c r="CB19" s="442"/>
      <c r="CC19" s="442"/>
      <c r="CD19" s="442"/>
      <c r="CE19" s="443"/>
      <c r="CF19" s="491">
        <v>1</v>
      </c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3"/>
      <c r="CV19" s="491">
        <v>1</v>
      </c>
      <c r="CW19" s="492"/>
      <c r="CX19" s="492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3"/>
      <c r="DL19" s="494"/>
      <c r="DM19" s="495"/>
      <c r="DN19" s="495"/>
      <c r="DO19" s="495"/>
      <c r="DP19" s="495"/>
      <c r="DQ19" s="495"/>
      <c r="DR19" s="495"/>
      <c r="DS19" s="495"/>
      <c r="DT19" s="495"/>
      <c r="DU19" s="495"/>
      <c r="DV19" s="495"/>
      <c r="DW19" s="495"/>
      <c r="DX19" s="495"/>
      <c r="DY19" s="495"/>
      <c r="DZ19" s="496"/>
      <c r="EA19" s="428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30"/>
    </row>
    <row r="20" spans="1:161" s="20" customFormat="1" ht="16.5" customHeight="1">
      <c r="A20" s="431" t="s">
        <v>28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3"/>
      <c r="M20" s="434" t="s">
        <v>277</v>
      </c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6"/>
      <c r="AR20" s="423" t="s">
        <v>291</v>
      </c>
      <c r="AS20" s="423"/>
      <c r="AT20" s="423"/>
      <c r="AU20" s="423"/>
      <c r="AV20" s="423"/>
      <c r="AW20" s="423"/>
      <c r="AX20" s="423"/>
      <c r="AY20" s="423"/>
      <c r="AZ20" s="423"/>
      <c r="BA20" s="423"/>
      <c r="BB20" s="423" t="s">
        <v>292</v>
      </c>
      <c r="BC20" s="423"/>
      <c r="BD20" s="423"/>
      <c r="BE20" s="423"/>
      <c r="BF20" s="423"/>
      <c r="BG20" s="423"/>
      <c r="BH20" s="423"/>
      <c r="BI20" s="423"/>
      <c r="BJ20" s="423"/>
      <c r="BK20" s="423"/>
      <c r="BL20" s="474" t="s">
        <v>325</v>
      </c>
      <c r="BM20" s="475"/>
      <c r="BN20" s="475"/>
      <c r="BO20" s="475"/>
      <c r="BP20" s="475"/>
      <c r="BQ20" s="475"/>
      <c r="BR20" s="475"/>
      <c r="BS20" s="475"/>
      <c r="BT20" s="475"/>
      <c r="BU20" s="476"/>
      <c r="BV20" s="474" t="s">
        <v>326</v>
      </c>
      <c r="BW20" s="475"/>
      <c r="BX20" s="475"/>
      <c r="BY20" s="475"/>
      <c r="BZ20" s="475"/>
      <c r="CA20" s="475"/>
      <c r="CB20" s="475"/>
      <c r="CC20" s="475"/>
      <c r="CD20" s="475"/>
      <c r="CE20" s="476"/>
      <c r="CF20" s="488">
        <v>0</v>
      </c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90"/>
      <c r="CV20" s="488">
        <v>0</v>
      </c>
      <c r="CW20" s="489"/>
      <c r="CX20" s="489"/>
      <c r="CY20" s="489"/>
      <c r="CZ20" s="489"/>
      <c r="DA20" s="489"/>
      <c r="DB20" s="489"/>
      <c r="DC20" s="489"/>
      <c r="DD20" s="489"/>
      <c r="DE20" s="489"/>
      <c r="DF20" s="489"/>
      <c r="DG20" s="489"/>
      <c r="DH20" s="489"/>
      <c r="DI20" s="489"/>
      <c r="DJ20" s="489"/>
      <c r="DK20" s="490"/>
      <c r="DL20" s="409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73"/>
      <c r="EA20" s="409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1"/>
    </row>
    <row r="21" spans="1:161" s="20" customFormat="1" ht="10.5" customHeight="1">
      <c r="A21" s="421" t="s">
        <v>224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2" t="s">
        <v>278</v>
      </c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3" t="s">
        <v>293</v>
      </c>
      <c r="AS21" s="423"/>
      <c r="AT21" s="423"/>
      <c r="AU21" s="423"/>
      <c r="AV21" s="423"/>
      <c r="AW21" s="423"/>
      <c r="AX21" s="423"/>
      <c r="AY21" s="423"/>
      <c r="AZ21" s="423"/>
      <c r="BA21" s="423"/>
      <c r="BB21" s="423" t="s">
        <v>294</v>
      </c>
      <c r="BC21" s="423"/>
      <c r="BD21" s="423"/>
      <c r="BE21" s="423"/>
      <c r="BF21" s="423"/>
      <c r="BG21" s="423"/>
      <c r="BH21" s="423"/>
      <c r="BI21" s="423"/>
      <c r="BJ21" s="423"/>
      <c r="BK21" s="423"/>
      <c r="BL21" s="474" t="s">
        <v>326</v>
      </c>
      <c r="BM21" s="475"/>
      <c r="BN21" s="475"/>
      <c r="BO21" s="475"/>
      <c r="BP21" s="475"/>
      <c r="BQ21" s="475"/>
      <c r="BR21" s="475"/>
      <c r="BS21" s="475"/>
      <c r="BT21" s="475"/>
      <c r="BU21" s="476"/>
      <c r="BV21" s="474" t="s">
        <v>327</v>
      </c>
      <c r="BW21" s="475"/>
      <c r="BX21" s="475"/>
      <c r="BY21" s="475"/>
      <c r="BZ21" s="475"/>
      <c r="CA21" s="475"/>
      <c r="CB21" s="475"/>
      <c r="CC21" s="475"/>
      <c r="CD21" s="475"/>
      <c r="CE21" s="476"/>
      <c r="CF21" s="488">
        <v>0</v>
      </c>
      <c r="CG21" s="489"/>
      <c r="CH21" s="489"/>
      <c r="CI21" s="489"/>
      <c r="CJ21" s="489"/>
      <c r="CK21" s="489"/>
      <c r="CL21" s="489"/>
      <c r="CM21" s="489"/>
      <c r="CN21" s="489"/>
      <c r="CO21" s="489"/>
      <c r="CP21" s="489"/>
      <c r="CQ21" s="489"/>
      <c r="CR21" s="489"/>
      <c r="CS21" s="489"/>
      <c r="CT21" s="489"/>
      <c r="CU21" s="490"/>
      <c r="CV21" s="488">
        <v>0</v>
      </c>
      <c r="CW21" s="489"/>
      <c r="CX21" s="489"/>
      <c r="CY21" s="489"/>
      <c r="CZ21" s="489"/>
      <c r="DA21" s="489"/>
      <c r="DB21" s="489"/>
      <c r="DC21" s="489"/>
      <c r="DD21" s="489"/>
      <c r="DE21" s="489"/>
      <c r="DF21" s="489"/>
      <c r="DG21" s="489"/>
      <c r="DH21" s="489"/>
      <c r="DI21" s="489"/>
      <c r="DJ21" s="489"/>
      <c r="DK21" s="490"/>
      <c r="DL21" s="409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73"/>
      <c r="EA21" s="409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1"/>
    </row>
    <row r="22" spans="1:161" s="20" customFormat="1" ht="10.5" customHeight="1">
      <c r="A22" s="421" t="s">
        <v>225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2" t="s">
        <v>279</v>
      </c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3" t="s">
        <v>295</v>
      </c>
      <c r="AS22" s="423"/>
      <c r="AT22" s="423"/>
      <c r="AU22" s="423"/>
      <c r="AV22" s="423"/>
      <c r="AW22" s="423"/>
      <c r="AX22" s="423"/>
      <c r="AY22" s="423"/>
      <c r="AZ22" s="423"/>
      <c r="BA22" s="423"/>
      <c r="BB22" s="423" t="s">
        <v>296</v>
      </c>
      <c r="BC22" s="423"/>
      <c r="BD22" s="423"/>
      <c r="BE22" s="423"/>
      <c r="BF22" s="423"/>
      <c r="BG22" s="423"/>
      <c r="BH22" s="423"/>
      <c r="BI22" s="423"/>
      <c r="BJ22" s="423"/>
      <c r="BK22" s="423"/>
      <c r="BL22" s="474" t="s">
        <v>327</v>
      </c>
      <c r="BM22" s="475"/>
      <c r="BN22" s="475"/>
      <c r="BO22" s="475"/>
      <c r="BP22" s="475"/>
      <c r="BQ22" s="475"/>
      <c r="BR22" s="475"/>
      <c r="BS22" s="475"/>
      <c r="BT22" s="475"/>
      <c r="BU22" s="476"/>
      <c r="BV22" s="474" t="s">
        <v>328</v>
      </c>
      <c r="BW22" s="475"/>
      <c r="BX22" s="475"/>
      <c r="BY22" s="475"/>
      <c r="BZ22" s="475"/>
      <c r="CA22" s="475"/>
      <c r="CB22" s="475"/>
      <c r="CC22" s="475"/>
      <c r="CD22" s="475"/>
      <c r="CE22" s="476"/>
      <c r="CF22" s="488">
        <v>0</v>
      </c>
      <c r="CG22" s="489"/>
      <c r="CH22" s="489"/>
      <c r="CI22" s="489"/>
      <c r="CJ22" s="489"/>
      <c r="CK22" s="489"/>
      <c r="CL22" s="489"/>
      <c r="CM22" s="489"/>
      <c r="CN22" s="489"/>
      <c r="CO22" s="489"/>
      <c r="CP22" s="489"/>
      <c r="CQ22" s="489"/>
      <c r="CR22" s="489"/>
      <c r="CS22" s="489"/>
      <c r="CT22" s="489"/>
      <c r="CU22" s="490"/>
      <c r="CV22" s="488">
        <v>0</v>
      </c>
      <c r="CW22" s="489"/>
      <c r="CX22" s="489"/>
      <c r="CY22" s="489"/>
      <c r="CZ22" s="489"/>
      <c r="DA22" s="489"/>
      <c r="DB22" s="489"/>
      <c r="DC22" s="489"/>
      <c r="DD22" s="489"/>
      <c r="DE22" s="489"/>
      <c r="DF22" s="489"/>
      <c r="DG22" s="489"/>
      <c r="DH22" s="489"/>
      <c r="DI22" s="489"/>
      <c r="DJ22" s="489"/>
      <c r="DK22" s="490"/>
      <c r="DL22" s="409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73"/>
      <c r="EA22" s="409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1"/>
    </row>
    <row r="23" spans="1:161" ht="15" customHeight="1">
      <c r="A23" s="40"/>
      <c r="B23" s="40"/>
      <c r="C23" s="55"/>
      <c r="D23" s="55" t="s">
        <v>37</v>
      </c>
      <c r="E23" s="40" t="s">
        <v>166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</row>
  </sheetData>
  <sheetProtection/>
  <mergeCells count="79"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  <mergeCell ref="BJ9:DD9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CF21:CU21"/>
    <mergeCell ref="CV21:DK21"/>
    <mergeCell ref="DL21:DZ21"/>
    <mergeCell ref="EA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A37"/>
  <sheetViews>
    <sheetView view="pageBreakPreview" zoomScaleNormal="120" zoomScaleSheetLayoutView="100" workbookViewId="0" topLeftCell="A10">
      <selection activeCell="BV38" sqref="BV38"/>
    </sheetView>
  </sheetViews>
  <sheetFormatPr defaultColWidth="0.875" defaultRowHeight="12.75"/>
  <cols>
    <col min="1" max="12" width="0.875" style="7" customWidth="1"/>
    <col min="13" max="13" width="3.125" style="7" customWidth="1"/>
    <col min="14" max="15" width="0.875" style="7" customWidth="1"/>
    <col min="16" max="16" width="3.625" style="7" customWidth="1"/>
    <col min="17" max="16384" width="0.875" style="7" customWidth="1"/>
  </cols>
  <sheetData>
    <row r="1" spans="135:161" s="13" customFormat="1" ht="35.25" customHeight="1">
      <c r="EE1" s="401" t="s">
        <v>153</v>
      </c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</row>
    <row r="2" s="1" customFormat="1" ht="11.25"/>
    <row r="3" spans="1:161" s="11" customFormat="1" ht="33" customHeight="1">
      <c r="A3" s="482" t="s">
        <v>247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2"/>
      <c r="CQ3" s="402"/>
      <c r="CR3" s="402"/>
      <c r="CS3" s="402"/>
      <c r="CT3" s="402"/>
      <c r="CU3" s="402"/>
      <c r="CV3" s="402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  <c r="EY3" s="402"/>
      <c r="EZ3" s="402"/>
      <c r="FA3" s="402"/>
      <c r="FB3" s="402"/>
      <c r="FC3" s="402"/>
      <c r="FD3" s="402"/>
      <c r="FE3" s="402"/>
    </row>
    <row r="4" s="1" customFormat="1" ht="11.25"/>
    <row r="5" spans="18:162" s="13" customFormat="1" ht="24.75" customHeight="1">
      <c r="R5" s="1"/>
      <c r="S5" s="1"/>
      <c r="T5" s="1"/>
      <c r="U5" s="1"/>
      <c r="V5" s="1"/>
      <c r="W5" s="1"/>
      <c r="DN5" s="137" t="s">
        <v>249</v>
      </c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</row>
    <row r="6" spans="18:162" s="13" customFormat="1" ht="15">
      <c r="R6" s="16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7" t="s">
        <v>250</v>
      </c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</row>
    <row r="7" spans="18:161" s="13" customFormat="1" ht="15">
      <c r="R7" s="1"/>
      <c r="ED7" s="135" t="s">
        <v>18</v>
      </c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</row>
    <row r="8" spans="132:160" s="17" customFormat="1" ht="12.75">
      <c r="EB8" s="405" t="s">
        <v>19</v>
      </c>
      <c r="EC8" s="405"/>
      <c r="ED8" s="406"/>
      <c r="EE8" s="406"/>
      <c r="EF8" s="406"/>
      <c r="EG8" s="407" t="s">
        <v>19</v>
      </c>
      <c r="EH8" s="407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5">
        <v>20</v>
      </c>
      <c r="EU8" s="405"/>
      <c r="EV8" s="405"/>
      <c r="EW8" s="384"/>
      <c r="EX8" s="384"/>
      <c r="EY8" s="384"/>
      <c r="FA8" s="19" t="s">
        <v>20</v>
      </c>
      <c r="FD8" s="19"/>
    </row>
    <row r="9" spans="1:161" s="17" customFormat="1" ht="15">
      <c r="A9" s="13" t="s">
        <v>248</v>
      </c>
      <c r="BJ9" s="480" t="s">
        <v>383</v>
      </c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FE9" s="18" t="s">
        <v>21</v>
      </c>
    </row>
    <row r="10" spans="62:108" ht="11.25">
      <c r="BJ10" s="33" t="s">
        <v>384</v>
      </c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s="3" customFormat="1" ht="12">
      <c r="A11" s="3" t="s">
        <v>154</v>
      </c>
      <c r="Q11" s="113" t="s">
        <v>322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62:108" s="3" customFormat="1" ht="12"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29" s="3" customFormat="1" ht="12.75" customHeight="1">
      <c r="A13" s="3" t="s">
        <v>155</v>
      </c>
      <c r="P13" s="113" t="str">
        <f>Долгодеревенское!P13</f>
        <v>август</v>
      </c>
      <c r="Q13" s="481"/>
      <c r="R13" s="481"/>
      <c r="S13" s="481"/>
      <c r="T13" s="481"/>
      <c r="U13" s="114">
        <v>20</v>
      </c>
      <c r="V13" s="114"/>
      <c r="W13" s="114"/>
      <c r="X13" s="115"/>
      <c r="Y13" s="115"/>
      <c r="Z13" s="115"/>
      <c r="AA13" s="115"/>
      <c r="AB13" s="115"/>
      <c r="AC13" s="3" t="s">
        <v>156</v>
      </c>
    </row>
    <row r="14" s="3" customFormat="1" ht="6" customHeight="1" thickBot="1"/>
    <row r="15" spans="1:161" ht="10.5">
      <c r="A15" s="457" t="s">
        <v>157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  <c r="M15" s="229" t="s">
        <v>158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1"/>
      <c r="AR15" s="208" t="s">
        <v>159</v>
      </c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461"/>
      <c r="CF15" s="229" t="s">
        <v>160</v>
      </c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1"/>
      <c r="CV15" s="229" t="s">
        <v>161</v>
      </c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1"/>
      <c r="DL15" s="229" t="s">
        <v>162</v>
      </c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1"/>
      <c r="EA15" s="229" t="s">
        <v>163</v>
      </c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453"/>
    </row>
    <row r="16" spans="1:161" ht="10.5">
      <c r="A16" s="458"/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9"/>
      <c r="M16" s="454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9"/>
      <c r="AR16" s="211" t="s">
        <v>6</v>
      </c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 t="s">
        <v>7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454"/>
      <c r="CG16" s="455"/>
      <c r="CH16" s="455"/>
      <c r="CI16" s="455"/>
      <c r="CJ16" s="455"/>
      <c r="CK16" s="455"/>
      <c r="CL16" s="455"/>
      <c r="CM16" s="455"/>
      <c r="CN16" s="455"/>
      <c r="CO16" s="455"/>
      <c r="CP16" s="455"/>
      <c r="CQ16" s="455"/>
      <c r="CR16" s="455"/>
      <c r="CS16" s="455"/>
      <c r="CT16" s="455"/>
      <c r="CU16" s="459"/>
      <c r="CV16" s="454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9"/>
      <c r="DL16" s="454"/>
      <c r="DM16" s="455"/>
      <c r="DN16" s="455"/>
      <c r="DO16" s="455"/>
      <c r="DP16" s="455"/>
      <c r="DQ16" s="455"/>
      <c r="DR16" s="455"/>
      <c r="DS16" s="455"/>
      <c r="DT16" s="455"/>
      <c r="DU16" s="455"/>
      <c r="DV16" s="455"/>
      <c r="DW16" s="455"/>
      <c r="DX16" s="455"/>
      <c r="DY16" s="455"/>
      <c r="DZ16" s="459"/>
      <c r="EA16" s="454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6"/>
    </row>
    <row r="17" spans="1:209" ht="21" customHeight="1">
      <c r="A17" s="460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32"/>
      <c r="M17" s="217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32"/>
      <c r="AR17" s="211" t="s">
        <v>164</v>
      </c>
      <c r="AS17" s="212"/>
      <c r="AT17" s="212"/>
      <c r="AU17" s="212"/>
      <c r="AV17" s="212"/>
      <c r="AW17" s="212"/>
      <c r="AX17" s="212"/>
      <c r="AY17" s="212"/>
      <c r="AZ17" s="212"/>
      <c r="BA17" s="213"/>
      <c r="BB17" s="211" t="s">
        <v>165</v>
      </c>
      <c r="BC17" s="212"/>
      <c r="BD17" s="212"/>
      <c r="BE17" s="212"/>
      <c r="BF17" s="212"/>
      <c r="BG17" s="212"/>
      <c r="BH17" s="212"/>
      <c r="BI17" s="212"/>
      <c r="BJ17" s="212"/>
      <c r="BK17" s="213"/>
      <c r="BL17" s="211" t="s">
        <v>164</v>
      </c>
      <c r="BM17" s="212"/>
      <c r="BN17" s="212"/>
      <c r="BO17" s="212"/>
      <c r="BP17" s="212"/>
      <c r="BQ17" s="212"/>
      <c r="BR17" s="212"/>
      <c r="BS17" s="212"/>
      <c r="BT17" s="212"/>
      <c r="BU17" s="213"/>
      <c r="BV17" s="211" t="s">
        <v>165</v>
      </c>
      <c r="BW17" s="212"/>
      <c r="BX17" s="212"/>
      <c r="BY17" s="212"/>
      <c r="BZ17" s="212"/>
      <c r="CA17" s="212"/>
      <c r="CB17" s="212"/>
      <c r="CC17" s="212"/>
      <c r="CD17" s="212"/>
      <c r="CE17" s="213"/>
      <c r="CF17" s="217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32"/>
      <c r="CV17" s="217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32"/>
      <c r="DL17" s="217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32"/>
      <c r="EA17" s="217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9"/>
      <c r="HA17" s="7" t="s">
        <v>321</v>
      </c>
    </row>
    <row r="18" spans="1:161" s="20" customFormat="1" ht="10.5" customHeight="1" thickBot="1">
      <c r="A18" s="497">
        <v>1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6"/>
      <c r="M18" s="484">
        <v>2</v>
      </c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6"/>
      <c r="AR18" s="484">
        <v>3</v>
      </c>
      <c r="AS18" s="485"/>
      <c r="AT18" s="485"/>
      <c r="AU18" s="485"/>
      <c r="AV18" s="485"/>
      <c r="AW18" s="485"/>
      <c r="AX18" s="485"/>
      <c r="AY18" s="485"/>
      <c r="AZ18" s="485"/>
      <c r="BA18" s="486"/>
      <c r="BB18" s="484">
        <v>4</v>
      </c>
      <c r="BC18" s="485"/>
      <c r="BD18" s="485"/>
      <c r="BE18" s="485"/>
      <c r="BF18" s="485"/>
      <c r="BG18" s="485"/>
      <c r="BH18" s="485"/>
      <c r="BI18" s="485"/>
      <c r="BJ18" s="485"/>
      <c r="BK18" s="486"/>
      <c r="BL18" s="484">
        <v>5</v>
      </c>
      <c r="BM18" s="485"/>
      <c r="BN18" s="485"/>
      <c r="BO18" s="485"/>
      <c r="BP18" s="485"/>
      <c r="BQ18" s="485"/>
      <c r="BR18" s="485"/>
      <c r="BS18" s="485"/>
      <c r="BT18" s="485"/>
      <c r="BU18" s="486"/>
      <c r="BV18" s="484">
        <v>6</v>
      </c>
      <c r="BW18" s="485"/>
      <c r="BX18" s="485"/>
      <c r="BY18" s="485"/>
      <c r="BZ18" s="485"/>
      <c r="CA18" s="485"/>
      <c r="CB18" s="485"/>
      <c r="CC18" s="485"/>
      <c r="CD18" s="485"/>
      <c r="CE18" s="486"/>
      <c r="CF18" s="437">
        <v>8</v>
      </c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9"/>
      <c r="CV18" s="437">
        <v>9</v>
      </c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9"/>
      <c r="DL18" s="437">
        <v>10</v>
      </c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9"/>
      <c r="EA18" s="437">
        <v>11</v>
      </c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40"/>
    </row>
    <row r="19" spans="1:161" s="20" customFormat="1" ht="21.75" customHeight="1">
      <c r="A19" s="421" t="s">
        <v>27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98" t="s">
        <v>380</v>
      </c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500"/>
      <c r="AR19" s="501">
        <v>42821</v>
      </c>
      <c r="AS19" s="502"/>
      <c r="AT19" s="502"/>
      <c r="AU19" s="502"/>
      <c r="AV19" s="502"/>
      <c r="AW19" s="502"/>
      <c r="AX19" s="502"/>
      <c r="AY19" s="502"/>
      <c r="AZ19" s="502"/>
      <c r="BA19" s="502"/>
      <c r="BB19" s="503" t="s">
        <v>288</v>
      </c>
      <c r="BC19" s="503"/>
      <c r="BD19" s="503"/>
      <c r="BE19" s="503"/>
      <c r="BF19" s="503"/>
      <c r="BG19" s="503"/>
      <c r="BH19" s="503"/>
      <c r="BI19" s="503"/>
      <c r="BJ19" s="503"/>
      <c r="BK19" s="503"/>
      <c r="BL19" s="503" t="s">
        <v>298</v>
      </c>
      <c r="BM19" s="503"/>
      <c r="BN19" s="503"/>
      <c r="BO19" s="503"/>
      <c r="BP19" s="503"/>
      <c r="BQ19" s="503"/>
      <c r="BR19" s="503"/>
      <c r="BS19" s="503"/>
      <c r="BT19" s="503"/>
      <c r="BU19" s="503"/>
      <c r="BV19" s="503" t="s">
        <v>306</v>
      </c>
      <c r="BW19" s="503"/>
      <c r="BX19" s="503"/>
      <c r="BY19" s="503"/>
      <c r="BZ19" s="503"/>
      <c r="CA19" s="503"/>
      <c r="CB19" s="503"/>
      <c r="CC19" s="503"/>
      <c r="CD19" s="503"/>
      <c r="CE19" s="503"/>
      <c r="CF19" s="491">
        <v>0</v>
      </c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3"/>
      <c r="CV19" s="491">
        <v>0</v>
      </c>
      <c r="CW19" s="492"/>
      <c r="CX19" s="492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3"/>
      <c r="DL19" s="494"/>
      <c r="DM19" s="495"/>
      <c r="DN19" s="495"/>
      <c r="DO19" s="495"/>
      <c r="DP19" s="495"/>
      <c r="DQ19" s="495"/>
      <c r="DR19" s="495"/>
      <c r="DS19" s="495"/>
      <c r="DT19" s="495"/>
      <c r="DU19" s="495"/>
      <c r="DV19" s="495"/>
      <c r="DW19" s="495"/>
      <c r="DX19" s="495"/>
      <c r="DY19" s="495"/>
      <c r="DZ19" s="496"/>
      <c r="EA19" s="428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429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30"/>
    </row>
    <row r="20" spans="1:161" s="20" customFormat="1" ht="23.25" customHeight="1">
      <c r="A20" s="421" t="s">
        <v>28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504" t="s">
        <v>329</v>
      </c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1">
        <v>42828</v>
      </c>
      <c r="AS20" s="502"/>
      <c r="AT20" s="502"/>
      <c r="AU20" s="502"/>
      <c r="AV20" s="502"/>
      <c r="AW20" s="502"/>
      <c r="AX20" s="502"/>
      <c r="AY20" s="502"/>
      <c r="AZ20" s="502"/>
      <c r="BA20" s="502"/>
      <c r="BB20" s="503" t="s">
        <v>381</v>
      </c>
      <c r="BC20" s="503"/>
      <c r="BD20" s="503"/>
      <c r="BE20" s="503"/>
      <c r="BF20" s="503"/>
      <c r="BG20" s="503"/>
      <c r="BH20" s="503"/>
      <c r="BI20" s="503"/>
      <c r="BJ20" s="503"/>
      <c r="BK20" s="503" t="s">
        <v>289</v>
      </c>
      <c r="BL20" s="503" t="s">
        <v>307</v>
      </c>
      <c r="BM20" s="503"/>
      <c r="BN20" s="503"/>
      <c r="BO20" s="503"/>
      <c r="BP20" s="503"/>
      <c r="BQ20" s="503"/>
      <c r="BR20" s="503"/>
      <c r="BS20" s="503"/>
      <c r="BT20" s="503"/>
      <c r="BU20" s="503" t="s">
        <v>272</v>
      </c>
      <c r="BV20" s="503" t="s">
        <v>307</v>
      </c>
      <c r="BW20" s="503"/>
      <c r="BX20" s="503"/>
      <c r="BY20" s="503"/>
      <c r="BZ20" s="503"/>
      <c r="CA20" s="503"/>
      <c r="CB20" s="503"/>
      <c r="CC20" s="503"/>
      <c r="CD20" s="503"/>
      <c r="CE20" s="503"/>
      <c r="CF20" s="488">
        <v>0</v>
      </c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90"/>
      <c r="CV20" s="488">
        <v>0</v>
      </c>
      <c r="CW20" s="489"/>
      <c r="CX20" s="489"/>
      <c r="CY20" s="489"/>
      <c r="CZ20" s="489"/>
      <c r="DA20" s="489"/>
      <c r="DB20" s="489"/>
      <c r="DC20" s="489"/>
      <c r="DD20" s="489"/>
      <c r="DE20" s="489"/>
      <c r="DF20" s="489"/>
      <c r="DG20" s="489"/>
      <c r="DH20" s="489"/>
      <c r="DI20" s="489"/>
      <c r="DJ20" s="489"/>
      <c r="DK20" s="490"/>
      <c r="DL20" s="409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73"/>
      <c r="EA20" s="409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1"/>
    </row>
    <row r="21" spans="1:161" s="20" customFormat="1" ht="23.25" customHeight="1">
      <c r="A21" s="421" t="s">
        <v>224</v>
      </c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504" t="s">
        <v>330</v>
      </c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1">
        <v>42829</v>
      </c>
      <c r="AS21" s="502"/>
      <c r="AT21" s="502"/>
      <c r="AU21" s="502"/>
      <c r="AV21" s="502"/>
      <c r="AW21" s="502"/>
      <c r="AX21" s="502"/>
      <c r="AY21" s="502"/>
      <c r="AZ21" s="502"/>
      <c r="BA21" s="502"/>
      <c r="BB21" s="503" t="s">
        <v>297</v>
      </c>
      <c r="BC21" s="503"/>
      <c r="BD21" s="503"/>
      <c r="BE21" s="503"/>
      <c r="BF21" s="503"/>
      <c r="BG21" s="503"/>
      <c r="BH21" s="503"/>
      <c r="BI21" s="503"/>
      <c r="BJ21" s="503"/>
      <c r="BK21" s="503" t="s">
        <v>331</v>
      </c>
      <c r="BL21" s="503" t="s">
        <v>399</v>
      </c>
      <c r="BM21" s="503"/>
      <c r="BN21" s="503"/>
      <c r="BO21" s="503"/>
      <c r="BP21" s="503"/>
      <c r="BQ21" s="503"/>
      <c r="BR21" s="503"/>
      <c r="BS21" s="503"/>
      <c r="BT21" s="503"/>
      <c r="BU21" s="503" t="s">
        <v>332</v>
      </c>
      <c r="BV21" s="503" t="s">
        <v>400</v>
      </c>
      <c r="BW21" s="503"/>
      <c r="BX21" s="503"/>
      <c r="BY21" s="503"/>
      <c r="BZ21" s="503"/>
      <c r="CA21" s="503"/>
      <c r="CB21" s="503"/>
      <c r="CC21" s="503"/>
      <c r="CD21" s="503"/>
      <c r="CE21" s="503"/>
      <c r="CF21" s="488">
        <v>0</v>
      </c>
      <c r="CG21" s="489"/>
      <c r="CH21" s="489"/>
      <c r="CI21" s="489"/>
      <c r="CJ21" s="489"/>
      <c r="CK21" s="489"/>
      <c r="CL21" s="489"/>
      <c r="CM21" s="489"/>
      <c r="CN21" s="489"/>
      <c r="CO21" s="489"/>
      <c r="CP21" s="489"/>
      <c r="CQ21" s="489"/>
      <c r="CR21" s="489"/>
      <c r="CS21" s="489"/>
      <c r="CT21" s="489"/>
      <c r="CU21" s="490"/>
      <c r="CV21" s="488">
        <v>0</v>
      </c>
      <c r="CW21" s="489"/>
      <c r="CX21" s="489"/>
      <c r="CY21" s="489"/>
      <c r="CZ21" s="489"/>
      <c r="DA21" s="489"/>
      <c r="DB21" s="489"/>
      <c r="DC21" s="489"/>
      <c r="DD21" s="489"/>
      <c r="DE21" s="489"/>
      <c r="DF21" s="489"/>
      <c r="DG21" s="489"/>
      <c r="DH21" s="489"/>
      <c r="DI21" s="489"/>
      <c r="DJ21" s="489"/>
      <c r="DK21" s="490"/>
      <c r="DL21" s="409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73"/>
      <c r="EA21" s="409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1"/>
    </row>
    <row r="22" spans="1:161" s="20" customFormat="1" ht="23.25" customHeight="1">
      <c r="A22" s="421" t="s">
        <v>225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504" t="s">
        <v>333</v>
      </c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1">
        <v>42835</v>
      </c>
      <c r="AS22" s="502"/>
      <c r="AT22" s="502"/>
      <c r="AU22" s="502"/>
      <c r="AV22" s="502"/>
      <c r="AW22" s="502"/>
      <c r="AX22" s="502"/>
      <c r="AY22" s="502"/>
      <c r="AZ22" s="502"/>
      <c r="BA22" s="502"/>
      <c r="BB22" s="503" t="s">
        <v>382</v>
      </c>
      <c r="BC22" s="503"/>
      <c r="BD22" s="503"/>
      <c r="BE22" s="503"/>
      <c r="BF22" s="503"/>
      <c r="BG22" s="503"/>
      <c r="BH22" s="503"/>
      <c r="BI22" s="503"/>
      <c r="BJ22" s="503"/>
      <c r="BK22" s="503" t="s">
        <v>287</v>
      </c>
      <c r="BL22" s="503" t="s">
        <v>401</v>
      </c>
      <c r="BM22" s="503"/>
      <c r="BN22" s="503"/>
      <c r="BO22" s="503"/>
      <c r="BP22" s="503"/>
      <c r="BQ22" s="503"/>
      <c r="BR22" s="503"/>
      <c r="BS22" s="503"/>
      <c r="BT22" s="503"/>
      <c r="BU22" s="503" t="s">
        <v>287</v>
      </c>
      <c r="BV22" s="503" t="s">
        <v>401</v>
      </c>
      <c r="BW22" s="503"/>
      <c r="BX22" s="503"/>
      <c r="BY22" s="503"/>
      <c r="BZ22" s="503"/>
      <c r="CA22" s="503"/>
      <c r="CB22" s="503"/>
      <c r="CC22" s="503"/>
      <c r="CD22" s="503"/>
      <c r="CE22" s="503"/>
      <c r="CF22" s="488">
        <v>0</v>
      </c>
      <c r="CG22" s="489"/>
      <c r="CH22" s="489"/>
      <c r="CI22" s="489"/>
      <c r="CJ22" s="489"/>
      <c r="CK22" s="489"/>
      <c r="CL22" s="489"/>
      <c r="CM22" s="489"/>
      <c r="CN22" s="489"/>
      <c r="CO22" s="489"/>
      <c r="CP22" s="489"/>
      <c r="CQ22" s="489"/>
      <c r="CR22" s="489"/>
      <c r="CS22" s="489"/>
      <c r="CT22" s="489"/>
      <c r="CU22" s="490"/>
      <c r="CV22" s="488">
        <v>0</v>
      </c>
      <c r="CW22" s="489"/>
      <c r="CX22" s="489"/>
      <c r="CY22" s="489"/>
      <c r="CZ22" s="489"/>
      <c r="DA22" s="489"/>
      <c r="DB22" s="489"/>
      <c r="DC22" s="489"/>
      <c r="DD22" s="489"/>
      <c r="DE22" s="489"/>
      <c r="DF22" s="489"/>
      <c r="DG22" s="489"/>
      <c r="DH22" s="489"/>
      <c r="DI22" s="489"/>
      <c r="DJ22" s="489"/>
      <c r="DK22" s="490"/>
      <c r="DL22" s="409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73"/>
      <c r="EA22" s="409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1"/>
    </row>
    <row r="23" spans="1:161" ht="23.25" customHeight="1">
      <c r="A23" s="421" t="s">
        <v>226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504" t="s">
        <v>334</v>
      </c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1">
        <v>42835</v>
      </c>
      <c r="AS23" s="502"/>
      <c r="AT23" s="502"/>
      <c r="AU23" s="502"/>
      <c r="AV23" s="502"/>
      <c r="AW23" s="502"/>
      <c r="AX23" s="502"/>
      <c r="AY23" s="502"/>
      <c r="AZ23" s="502"/>
      <c r="BA23" s="502"/>
      <c r="BB23" s="503" t="s">
        <v>385</v>
      </c>
      <c r="BC23" s="503"/>
      <c r="BD23" s="503"/>
      <c r="BE23" s="503"/>
      <c r="BF23" s="503"/>
      <c r="BG23" s="503"/>
      <c r="BH23" s="503"/>
      <c r="BI23" s="503"/>
      <c r="BJ23" s="503"/>
      <c r="BK23" s="503" t="s">
        <v>335</v>
      </c>
      <c r="BL23" s="503" t="s">
        <v>402</v>
      </c>
      <c r="BM23" s="503"/>
      <c r="BN23" s="503"/>
      <c r="BO23" s="503"/>
      <c r="BP23" s="503"/>
      <c r="BQ23" s="503"/>
      <c r="BR23" s="503"/>
      <c r="BS23" s="503"/>
      <c r="BT23" s="503"/>
      <c r="BU23" s="503" t="s">
        <v>336</v>
      </c>
      <c r="BV23" s="503" t="s">
        <v>403</v>
      </c>
      <c r="BW23" s="503"/>
      <c r="BX23" s="503"/>
      <c r="BY23" s="503"/>
      <c r="BZ23" s="503"/>
      <c r="CA23" s="503"/>
      <c r="CB23" s="503"/>
      <c r="CC23" s="503"/>
      <c r="CD23" s="503"/>
      <c r="CE23" s="503"/>
      <c r="CF23" s="488">
        <v>0</v>
      </c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90"/>
      <c r="CV23" s="488">
        <v>0</v>
      </c>
      <c r="CW23" s="489"/>
      <c r="CX23" s="489"/>
      <c r="CY23" s="489"/>
      <c r="CZ23" s="489"/>
      <c r="DA23" s="489"/>
      <c r="DB23" s="489"/>
      <c r="DC23" s="489"/>
      <c r="DD23" s="489"/>
      <c r="DE23" s="489"/>
      <c r="DF23" s="489"/>
      <c r="DG23" s="489"/>
      <c r="DH23" s="489"/>
      <c r="DI23" s="489"/>
      <c r="DJ23" s="489"/>
      <c r="DK23" s="490"/>
      <c r="DL23" s="409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73"/>
      <c r="EA23" s="409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1"/>
    </row>
    <row r="24" spans="1:161" ht="24.75" customHeight="1">
      <c r="A24" s="421" t="s">
        <v>227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504" t="s">
        <v>337</v>
      </c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1">
        <v>42837</v>
      </c>
      <c r="AS24" s="502"/>
      <c r="AT24" s="502"/>
      <c r="AU24" s="502"/>
      <c r="AV24" s="502"/>
      <c r="AW24" s="502"/>
      <c r="AX24" s="502"/>
      <c r="AY24" s="502"/>
      <c r="AZ24" s="502"/>
      <c r="BA24" s="502"/>
      <c r="BB24" s="503" t="s">
        <v>386</v>
      </c>
      <c r="BC24" s="503"/>
      <c r="BD24" s="503"/>
      <c r="BE24" s="503"/>
      <c r="BF24" s="503"/>
      <c r="BG24" s="503"/>
      <c r="BH24" s="503"/>
      <c r="BI24" s="503"/>
      <c r="BJ24" s="503"/>
      <c r="BK24" s="503" t="s">
        <v>338</v>
      </c>
      <c r="BL24" s="505">
        <f aca="true" t="shared" si="0" ref="BL24:BL37">BV23+1</f>
        <v>42977</v>
      </c>
      <c r="BM24" s="505"/>
      <c r="BN24" s="505"/>
      <c r="BO24" s="505"/>
      <c r="BP24" s="505"/>
      <c r="BQ24" s="505"/>
      <c r="BR24" s="505"/>
      <c r="BS24" s="505"/>
      <c r="BT24" s="505"/>
      <c r="BU24" s="505" t="s">
        <v>339</v>
      </c>
      <c r="BV24" s="505">
        <f>BL24+7</f>
        <v>42984</v>
      </c>
      <c r="BW24" s="506"/>
      <c r="BX24" s="506"/>
      <c r="BY24" s="506"/>
      <c r="BZ24" s="506"/>
      <c r="CA24" s="506"/>
      <c r="CB24" s="506"/>
      <c r="CC24" s="506"/>
      <c r="CD24" s="506"/>
      <c r="CE24" s="506"/>
      <c r="CF24" s="488">
        <v>0</v>
      </c>
      <c r="CG24" s="489"/>
      <c r="CH24" s="489"/>
      <c r="CI24" s="489"/>
      <c r="CJ24" s="489"/>
      <c r="CK24" s="489"/>
      <c r="CL24" s="489"/>
      <c r="CM24" s="489"/>
      <c r="CN24" s="489"/>
      <c r="CO24" s="489"/>
      <c r="CP24" s="489"/>
      <c r="CQ24" s="489"/>
      <c r="CR24" s="489"/>
      <c r="CS24" s="489"/>
      <c r="CT24" s="489"/>
      <c r="CU24" s="490"/>
      <c r="CV24" s="488">
        <v>0</v>
      </c>
      <c r="CW24" s="489"/>
      <c r="CX24" s="489"/>
      <c r="CY24" s="489"/>
      <c r="CZ24" s="489"/>
      <c r="DA24" s="489"/>
      <c r="DB24" s="489"/>
      <c r="DC24" s="489"/>
      <c r="DD24" s="489"/>
      <c r="DE24" s="489"/>
      <c r="DF24" s="489"/>
      <c r="DG24" s="489"/>
      <c r="DH24" s="489"/>
      <c r="DI24" s="489"/>
      <c r="DJ24" s="489"/>
      <c r="DK24" s="490"/>
      <c r="DL24" s="409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73"/>
      <c r="EA24" s="409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1"/>
    </row>
    <row r="25" spans="1:161" ht="21.75" customHeight="1">
      <c r="A25" s="421" t="s">
        <v>228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504" t="s">
        <v>340</v>
      </c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1">
        <v>42844</v>
      </c>
      <c r="AS25" s="502"/>
      <c r="AT25" s="502"/>
      <c r="AU25" s="502"/>
      <c r="AV25" s="502"/>
      <c r="AW25" s="502"/>
      <c r="AX25" s="502"/>
      <c r="AY25" s="502"/>
      <c r="AZ25" s="502"/>
      <c r="BA25" s="502"/>
      <c r="BB25" s="503" t="s">
        <v>387</v>
      </c>
      <c r="BC25" s="503"/>
      <c r="BD25" s="503"/>
      <c r="BE25" s="503"/>
      <c r="BF25" s="503"/>
      <c r="BG25" s="503"/>
      <c r="BH25" s="503"/>
      <c r="BI25" s="503"/>
      <c r="BJ25" s="503"/>
      <c r="BK25" s="503" t="s">
        <v>341</v>
      </c>
      <c r="BL25" s="505">
        <f t="shared" si="0"/>
        <v>42985</v>
      </c>
      <c r="BM25" s="505"/>
      <c r="BN25" s="505"/>
      <c r="BO25" s="505"/>
      <c r="BP25" s="505"/>
      <c r="BQ25" s="505"/>
      <c r="BR25" s="505"/>
      <c r="BS25" s="505"/>
      <c r="BT25" s="505"/>
      <c r="BU25" s="505" t="s">
        <v>341</v>
      </c>
      <c r="BV25" s="505">
        <f>BL25</f>
        <v>42985</v>
      </c>
      <c r="BW25" s="505"/>
      <c r="BX25" s="505"/>
      <c r="BY25" s="505"/>
      <c r="BZ25" s="505"/>
      <c r="CA25" s="505"/>
      <c r="CB25" s="505"/>
      <c r="CC25" s="505"/>
      <c r="CD25" s="505"/>
      <c r="CE25" s="505"/>
      <c r="CF25" s="488">
        <v>0</v>
      </c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90"/>
      <c r="CV25" s="488">
        <v>0</v>
      </c>
      <c r="CW25" s="489"/>
      <c r="CX25" s="489"/>
      <c r="CY25" s="489"/>
      <c r="CZ25" s="489"/>
      <c r="DA25" s="489"/>
      <c r="DB25" s="489"/>
      <c r="DC25" s="489"/>
      <c r="DD25" s="489"/>
      <c r="DE25" s="489"/>
      <c r="DF25" s="489"/>
      <c r="DG25" s="489"/>
      <c r="DH25" s="489"/>
      <c r="DI25" s="489"/>
      <c r="DJ25" s="489"/>
      <c r="DK25" s="490"/>
      <c r="DL25" s="409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73"/>
      <c r="EA25" s="409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1"/>
    </row>
    <row r="26" spans="1:161" ht="37.5" customHeight="1">
      <c r="A26" s="421" t="s">
        <v>229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504" t="s">
        <v>342</v>
      </c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1">
        <v>42849</v>
      </c>
      <c r="AS26" s="502"/>
      <c r="AT26" s="502"/>
      <c r="AU26" s="502"/>
      <c r="AV26" s="502"/>
      <c r="AW26" s="502"/>
      <c r="AX26" s="502"/>
      <c r="AY26" s="502"/>
      <c r="AZ26" s="502"/>
      <c r="BA26" s="502"/>
      <c r="BB26" s="503" t="s">
        <v>388</v>
      </c>
      <c r="BC26" s="503"/>
      <c r="BD26" s="503"/>
      <c r="BE26" s="503"/>
      <c r="BF26" s="503"/>
      <c r="BG26" s="503"/>
      <c r="BH26" s="503"/>
      <c r="BI26" s="503"/>
      <c r="BJ26" s="503"/>
      <c r="BK26" s="503" t="s">
        <v>343</v>
      </c>
      <c r="BL26" s="505">
        <f t="shared" si="0"/>
        <v>42986</v>
      </c>
      <c r="BM26" s="505"/>
      <c r="BN26" s="505"/>
      <c r="BO26" s="505"/>
      <c r="BP26" s="505"/>
      <c r="BQ26" s="505"/>
      <c r="BR26" s="505"/>
      <c r="BS26" s="505"/>
      <c r="BT26" s="505"/>
      <c r="BU26" s="505" t="s">
        <v>344</v>
      </c>
      <c r="BV26" s="505">
        <f>BL26+2</f>
        <v>42988</v>
      </c>
      <c r="BW26" s="505"/>
      <c r="BX26" s="505"/>
      <c r="BY26" s="505"/>
      <c r="BZ26" s="505"/>
      <c r="CA26" s="505"/>
      <c r="CB26" s="505"/>
      <c r="CC26" s="505"/>
      <c r="CD26" s="505"/>
      <c r="CE26" s="505"/>
      <c r="CF26" s="488">
        <v>0</v>
      </c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90"/>
      <c r="CV26" s="488">
        <v>0</v>
      </c>
      <c r="CW26" s="489"/>
      <c r="CX26" s="489"/>
      <c r="CY26" s="489"/>
      <c r="CZ26" s="489"/>
      <c r="DA26" s="489"/>
      <c r="DB26" s="489"/>
      <c r="DC26" s="489"/>
      <c r="DD26" s="489"/>
      <c r="DE26" s="489"/>
      <c r="DF26" s="489"/>
      <c r="DG26" s="489"/>
      <c r="DH26" s="489"/>
      <c r="DI26" s="489"/>
      <c r="DJ26" s="489"/>
      <c r="DK26" s="490"/>
      <c r="DL26" s="409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73"/>
      <c r="EA26" s="409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1"/>
    </row>
    <row r="27" spans="1:161" ht="21.75" customHeight="1">
      <c r="A27" s="421" t="s">
        <v>230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504" t="s">
        <v>345</v>
      </c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1">
        <v>42851</v>
      </c>
      <c r="AS27" s="502"/>
      <c r="AT27" s="502"/>
      <c r="AU27" s="502"/>
      <c r="AV27" s="502"/>
      <c r="AW27" s="502"/>
      <c r="AX27" s="502"/>
      <c r="AY27" s="502"/>
      <c r="AZ27" s="502"/>
      <c r="BA27" s="502"/>
      <c r="BB27" s="503" t="s">
        <v>389</v>
      </c>
      <c r="BC27" s="503"/>
      <c r="BD27" s="503"/>
      <c r="BE27" s="503"/>
      <c r="BF27" s="503"/>
      <c r="BG27" s="503"/>
      <c r="BH27" s="503"/>
      <c r="BI27" s="503"/>
      <c r="BJ27" s="503"/>
      <c r="BK27" s="503" t="s">
        <v>328</v>
      </c>
      <c r="BL27" s="505">
        <f t="shared" si="0"/>
        <v>42989</v>
      </c>
      <c r="BM27" s="505"/>
      <c r="BN27" s="505"/>
      <c r="BO27" s="505"/>
      <c r="BP27" s="505"/>
      <c r="BQ27" s="505"/>
      <c r="BR27" s="505"/>
      <c r="BS27" s="505"/>
      <c r="BT27" s="505"/>
      <c r="BU27" s="505" t="s">
        <v>346</v>
      </c>
      <c r="BV27" s="505">
        <f>BL27+7</f>
        <v>42996</v>
      </c>
      <c r="BW27" s="505"/>
      <c r="BX27" s="505"/>
      <c r="BY27" s="505"/>
      <c r="BZ27" s="505"/>
      <c r="CA27" s="505"/>
      <c r="CB27" s="505"/>
      <c r="CC27" s="505"/>
      <c r="CD27" s="505"/>
      <c r="CE27" s="505"/>
      <c r="CF27" s="488">
        <v>0</v>
      </c>
      <c r="CG27" s="489"/>
      <c r="CH27" s="489"/>
      <c r="CI27" s="489"/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90"/>
      <c r="CV27" s="488">
        <v>0</v>
      </c>
      <c r="CW27" s="489"/>
      <c r="CX27" s="489"/>
      <c r="CY27" s="489"/>
      <c r="CZ27" s="489"/>
      <c r="DA27" s="489"/>
      <c r="DB27" s="489"/>
      <c r="DC27" s="489"/>
      <c r="DD27" s="489"/>
      <c r="DE27" s="489"/>
      <c r="DF27" s="489"/>
      <c r="DG27" s="489"/>
      <c r="DH27" s="489"/>
      <c r="DI27" s="489"/>
      <c r="DJ27" s="489"/>
      <c r="DK27" s="490"/>
      <c r="DL27" s="409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73"/>
      <c r="EA27" s="409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1"/>
    </row>
    <row r="28" spans="1:161" ht="19.5" customHeight="1">
      <c r="A28" s="421" t="s">
        <v>231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504" t="s">
        <v>347</v>
      </c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1">
        <v>42859</v>
      </c>
      <c r="AS28" s="502"/>
      <c r="AT28" s="502"/>
      <c r="AU28" s="502"/>
      <c r="AV28" s="502"/>
      <c r="AW28" s="502"/>
      <c r="AX28" s="502"/>
      <c r="AY28" s="502"/>
      <c r="AZ28" s="502"/>
      <c r="BA28" s="502"/>
      <c r="BB28" s="503" t="s">
        <v>390</v>
      </c>
      <c r="BC28" s="503"/>
      <c r="BD28" s="503"/>
      <c r="BE28" s="503"/>
      <c r="BF28" s="503"/>
      <c r="BG28" s="503"/>
      <c r="BH28" s="503"/>
      <c r="BI28" s="503"/>
      <c r="BJ28" s="503"/>
      <c r="BK28" s="503" t="s">
        <v>348</v>
      </c>
      <c r="BL28" s="505">
        <f t="shared" si="0"/>
        <v>42997</v>
      </c>
      <c r="BM28" s="505"/>
      <c r="BN28" s="505"/>
      <c r="BO28" s="505"/>
      <c r="BP28" s="505"/>
      <c r="BQ28" s="505"/>
      <c r="BR28" s="505"/>
      <c r="BS28" s="505"/>
      <c r="BT28" s="505"/>
      <c r="BU28" s="505" t="s">
        <v>348</v>
      </c>
      <c r="BV28" s="505">
        <f>BL28</f>
        <v>42997</v>
      </c>
      <c r="BW28" s="505"/>
      <c r="BX28" s="505"/>
      <c r="BY28" s="505"/>
      <c r="BZ28" s="505"/>
      <c r="CA28" s="505"/>
      <c r="CB28" s="505"/>
      <c r="CC28" s="505"/>
      <c r="CD28" s="505"/>
      <c r="CE28" s="505"/>
      <c r="CF28" s="488">
        <v>0</v>
      </c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90"/>
      <c r="CV28" s="488">
        <v>0</v>
      </c>
      <c r="CW28" s="489"/>
      <c r="CX28" s="489"/>
      <c r="CY28" s="489"/>
      <c r="CZ28" s="489"/>
      <c r="DA28" s="489"/>
      <c r="DB28" s="489"/>
      <c r="DC28" s="489"/>
      <c r="DD28" s="489"/>
      <c r="DE28" s="489"/>
      <c r="DF28" s="489"/>
      <c r="DG28" s="489"/>
      <c r="DH28" s="489"/>
      <c r="DI28" s="489"/>
      <c r="DJ28" s="489"/>
      <c r="DK28" s="490"/>
      <c r="DL28" s="409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73"/>
      <c r="EA28" s="409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1"/>
    </row>
    <row r="29" spans="1:161" ht="20.25" customHeight="1">
      <c r="A29" s="421" t="s">
        <v>232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504" t="s">
        <v>349</v>
      </c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1">
        <v>42870</v>
      </c>
      <c r="AS29" s="502"/>
      <c r="AT29" s="502"/>
      <c r="AU29" s="502"/>
      <c r="AV29" s="502"/>
      <c r="AW29" s="502"/>
      <c r="AX29" s="502"/>
      <c r="AY29" s="502"/>
      <c r="AZ29" s="502"/>
      <c r="BA29" s="502"/>
      <c r="BB29" s="503" t="s">
        <v>305</v>
      </c>
      <c r="BC29" s="503"/>
      <c r="BD29" s="503"/>
      <c r="BE29" s="503"/>
      <c r="BF29" s="503"/>
      <c r="BG29" s="503"/>
      <c r="BH29" s="503"/>
      <c r="BI29" s="503"/>
      <c r="BJ29" s="503"/>
      <c r="BK29" s="503" t="s">
        <v>350</v>
      </c>
      <c r="BL29" s="505">
        <f t="shared" si="0"/>
        <v>42998</v>
      </c>
      <c r="BM29" s="505"/>
      <c r="BN29" s="505"/>
      <c r="BO29" s="505"/>
      <c r="BP29" s="505"/>
      <c r="BQ29" s="505"/>
      <c r="BR29" s="505"/>
      <c r="BS29" s="505"/>
      <c r="BT29" s="505"/>
      <c r="BU29" s="505" t="s">
        <v>351</v>
      </c>
      <c r="BV29" s="505">
        <f>BL29+2</f>
        <v>43000</v>
      </c>
      <c r="BW29" s="505"/>
      <c r="BX29" s="505"/>
      <c r="BY29" s="505"/>
      <c r="BZ29" s="505"/>
      <c r="CA29" s="505"/>
      <c r="CB29" s="505"/>
      <c r="CC29" s="505"/>
      <c r="CD29" s="505"/>
      <c r="CE29" s="505"/>
      <c r="CF29" s="488">
        <v>0</v>
      </c>
      <c r="CG29" s="489"/>
      <c r="CH29" s="489"/>
      <c r="CI29" s="489"/>
      <c r="CJ29" s="489"/>
      <c r="CK29" s="489"/>
      <c r="CL29" s="489"/>
      <c r="CM29" s="489"/>
      <c r="CN29" s="489"/>
      <c r="CO29" s="489"/>
      <c r="CP29" s="489"/>
      <c r="CQ29" s="489"/>
      <c r="CR29" s="489"/>
      <c r="CS29" s="489"/>
      <c r="CT29" s="489"/>
      <c r="CU29" s="490"/>
      <c r="CV29" s="488">
        <v>0</v>
      </c>
      <c r="CW29" s="489"/>
      <c r="CX29" s="489"/>
      <c r="CY29" s="489"/>
      <c r="CZ29" s="489"/>
      <c r="DA29" s="489"/>
      <c r="DB29" s="489"/>
      <c r="DC29" s="489"/>
      <c r="DD29" s="489"/>
      <c r="DE29" s="489"/>
      <c r="DF29" s="489"/>
      <c r="DG29" s="489"/>
      <c r="DH29" s="489"/>
      <c r="DI29" s="489"/>
      <c r="DJ29" s="489"/>
      <c r="DK29" s="490"/>
      <c r="DL29" s="409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73"/>
      <c r="EA29" s="409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1"/>
    </row>
    <row r="30" spans="1:161" ht="24" customHeight="1">
      <c r="A30" s="421" t="s">
        <v>373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504" t="s">
        <v>352</v>
      </c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1">
        <v>42872</v>
      </c>
      <c r="AS30" s="502"/>
      <c r="AT30" s="502"/>
      <c r="AU30" s="502"/>
      <c r="AV30" s="502"/>
      <c r="AW30" s="502"/>
      <c r="AX30" s="502"/>
      <c r="AY30" s="502"/>
      <c r="AZ30" s="502"/>
      <c r="BA30" s="502"/>
      <c r="BB30" s="503" t="s">
        <v>391</v>
      </c>
      <c r="BC30" s="503"/>
      <c r="BD30" s="503"/>
      <c r="BE30" s="503"/>
      <c r="BF30" s="503"/>
      <c r="BG30" s="503"/>
      <c r="BH30" s="503"/>
      <c r="BI30" s="503"/>
      <c r="BJ30" s="503"/>
      <c r="BK30" s="503" t="s">
        <v>353</v>
      </c>
      <c r="BL30" s="505">
        <f t="shared" si="0"/>
        <v>43001</v>
      </c>
      <c r="BM30" s="505"/>
      <c r="BN30" s="505"/>
      <c r="BO30" s="505"/>
      <c r="BP30" s="505"/>
      <c r="BQ30" s="505"/>
      <c r="BR30" s="505"/>
      <c r="BS30" s="505"/>
      <c r="BT30" s="505"/>
      <c r="BU30" s="505" t="s">
        <v>354</v>
      </c>
      <c r="BV30" s="505">
        <f>BL30+7</f>
        <v>43008</v>
      </c>
      <c r="BW30" s="505"/>
      <c r="BX30" s="505"/>
      <c r="BY30" s="505"/>
      <c r="BZ30" s="505"/>
      <c r="CA30" s="505"/>
      <c r="CB30" s="505"/>
      <c r="CC30" s="505"/>
      <c r="CD30" s="505"/>
      <c r="CE30" s="505"/>
      <c r="CF30" s="488">
        <v>0</v>
      </c>
      <c r="CG30" s="489"/>
      <c r="CH30" s="489"/>
      <c r="CI30" s="489"/>
      <c r="CJ30" s="489"/>
      <c r="CK30" s="489"/>
      <c r="CL30" s="489"/>
      <c r="CM30" s="489"/>
      <c r="CN30" s="489"/>
      <c r="CO30" s="489"/>
      <c r="CP30" s="489"/>
      <c r="CQ30" s="489"/>
      <c r="CR30" s="489"/>
      <c r="CS30" s="489"/>
      <c r="CT30" s="489"/>
      <c r="CU30" s="490"/>
      <c r="CV30" s="488">
        <v>0</v>
      </c>
      <c r="CW30" s="489"/>
      <c r="CX30" s="489"/>
      <c r="CY30" s="489"/>
      <c r="CZ30" s="489"/>
      <c r="DA30" s="489"/>
      <c r="DB30" s="489"/>
      <c r="DC30" s="489"/>
      <c r="DD30" s="489"/>
      <c r="DE30" s="489"/>
      <c r="DF30" s="489"/>
      <c r="DG30" s="489"/>
      <c r="DH30" s="489"/>
      <c r="DI30" s="489"/>
      <c r="DJ30" s="489"/>
      <c r="DK30" s="490"/>
      <c r="DL30" s="409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73"/>
      <c r="EA30" s="409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1"/>
    </row>
    <row r="31" spans="1:161" ht="20.25" customHeight="1">
      <c r="A31" s="421" t="s">
        <v>374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504" t="s">
        <v>355</v>
      </c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1">
        <v>42878</v>
      </c>
      <c r="AS31" s="502"/>
      <c r="AT31" s="502"/>
      <c r="AU31" s="502"/>
      <c r="AV31" s="502"/>
      <c r="AW31" s="502"/>
      <c r="AX31" s="502"/>
      <c r="AY31" s="502"/>
      <c r="AZ31" s="502"/>
      <c r="BA31" s="502"/>
      <c r="BB31" s="503" t="s">
        <v>392</v>
      </c>
      <c r="BC31" s="503"/>
      <c r="BD31" s="503"/>
      <c r="BE31" s="503"/>
      <c r="BF31" s="503"/>
      <c r="BG31" s="503"/>
      <c r="BH31" s="503"/>
      <c r="BI31" s="503"/>
      <c r="BJ31" s="503"/>
      <c r="BK31" s="503" t="s">
        <v>356</v>
      </c>
      <c r="BL31" s="505">
        <f t="shared" si="0"/>
        <v>43009</v>
      </c>
      <c r="BM31" s="505"/>
      <c r="BN31" s="505"/>
      <c r="BO31" s="505"/>
      <c r="BP31" s="505"/>
      <c r="BQ31" s="505"/>
      <c r="BR31" s="505"/>
      <c r="BS31" s="505"/>
      <c r="BT31" s="505"/>
      <c r="BU31" s="505" t="s">
        <v>356</v>
      </c>
      <c r="BV31" s="505">
        <f>BL31</f>
        <v>43009</v>
      </c>
      <c r="BW31" s="505"/>
      <c r="BX31" s="505"/>
      <c r="BY31" s="505"/>
      <c r="BZ31" s="505"/>
      <c r="CA31" s="505"/>
      <c r="CB31" s="505"/>
      <c r="CC31" s="505"/>
      <c r="CD31" s="505"/>
      <c r="CE31" s="505"/>
      <c r="CF31" s="488">
        <v>0</v>
      </c>
      <c r="CG31" s="489"/>
      <c r="CH31" s="489"/>
      <c r="CI31" s="489"/>
      <c r="CJ31" s="489"/>
      <c r="CK31" s="489"/>
      <c r="CL31" s="489"/>
      <c r="CM31" s="489"/>
      <c r="CN31" s="489"/>
      <c r="CO31" s="489"/>
      <c r="CP31" s="489"/>
      <c r="CQ31" s="489"/>
      <c r="CR31" s="489"/>
      <c r="CS31" s="489"/>
      <c r="CT31" s="489"/>
      <c r="CU31" s="490"/>
      <c r="CV31" s="488">
        <v>0</v>
      </c>
      <c r="CW31" s="489"/>
      <c r="CX31" s="489"/>
      <c r="CY31" s="489"/>
      <c r="CZ31" s="489"/>
      <c r="DA31" s="489"/>
      <c r="DB31" s="489"/>
      <c r="DC31" s="489"/>
      <c r="DD31" s="489"/>
      <c r="DE31" s="489"/>
      <c r="DF31" s="489"/>
      <c r="DG31" s="489"/>
      <c r="DH31" s="489"/>
      <c r="DI31" s="489"/>
      <c r="DJ31" s="489"/>
      <c r="DK31" s="490"/>
      <c r="DL31" s="409"/>
      <c r="DM31" s="410"/>
      <c r="DN31" s="410"/>
      <c r="DO31" s="410"/>
      <c r="DP31" s="410"/>
      <c r="DQ31" s="410"/>
      <c r="DR31" s="410"/>
      <c r="DS31" s="410"/>
      <c r="DT31" s="410"/>
      <c r="DU31" s="410"/>
      <c r="DV31" s="410"/>
      <c r="DW31" s="410"/>
      <c r="DX31" s="410"/>
      <c r="DY31" s="410"/>
      <c r="DZ31" s="473"/>
      <c r="EA31" s="409"/>
      <c r="EB31" s="410"/>
      <c r="EC31" s="410"/>
      <c r="ED31" s="410"/>
      <c r="EE31" s="410"/>
      <c r="EF31" s="410"/>
      <c r="EG31" s="410"/>
      <c r="EH31" s="410"/>
      <c r="EI31" s="410"/>
      <c r="EJ31" s="410"/>
      <c r="EK31" s="410"/>
      <c r="EL31" s="410"/>
      <c r="EM31" s="410"/>
      <c r="EN31" s="410"/>
      <c r="EO31" s="410"/>
      <c r="EP31" s="410"/>
      <c r="EQ31" s="410"/>
      <c r="ER31" s="410"/>
      <c r="ES31" s="410"/>
      <c r="ET31" s="410"/>
      <c r="EU31" s="410"/>
      <c r="EV31" s="410"/>
      <c r="EW31" s="410"/>
      <c r="EX31" s="410"/>
      <c r="EY31" s="410"/>
      <c r="EZ31" s="410"/>
      <c r="FA31" s="410"/>
      <c r="FB31" s="410"/>
      <c r="FC31" s="410"/>
      <c r="FD31" s="410"/>
      <c r="FE31" s="411"/>
    </row>
    <row r="32" spans="1:161" ht="21.75" customHeight="1">
      <c r="A32" s="421" t="s">
        <v>375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504" t="s">
        <v>357</v>
      </c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1">
        <v>42879</v>
      </c>
      <c r="AS32" s="502"/>
      <c r="AT32" s="502"/>
      <c r="AU32" s="502"/>
      <c r="AV32" s="502"/>
      <c r="AW32" s="502"/>
      <c r="AX32" s="502"/>
      <c r="AY32" s="502"/>
      <c r="AZ32" s="502"/>
      <c r="BA32" s="502"/>
      <c r="BB32" s="503" t="s">
        <v>393</v>
      </c>
      <c r="BC32" s="503"/>
      <c r="BD32" s="503"/>
      <c r="BE32" s="503"/>
      <c r="BF32" s="503"/>
      <c r="BG32" s="503"/>
      <c r="BH32" s="503"/>
      <c r="BI32" s="503"/>
      <c r="BJ32" s="503"/>
      <c r="BK32" s="503" t="s">
        <v>358</v>
      </c>
      <c r="BL32" s="505">
        <f t="shared" si="0"/>
        <v>43010</v>
      </c>
      <c r="BM32" s="505"/>
      <c r="BN32" s="505"/>
      <c r="BO32" s="505"/>
      <c r="BP32" s="505"/>
      <c r="BQ32" s="505"/>
      <c r="BR32" s="505"/>
      <c r="BS32" s="505"/>
      <c r="BT32" s="505"/>
      <c r="BU32" s="505" t="s">
        <v>359</v>
      </c>
      <c r="BV32" s="505">
        <f>BL32+2</f>
        <v>43012</v>
      </c>
      <c r="BW32" s="505"/>
      <c r="BX32" s="505"/>
      <c r="BY32" s="505"/>
      <c r="BZ32" s="505"/>
      <c r="CA32" s="505"/>
      <c r="CB32" s="505"/>
      <c r="CC32" s="505"/>
      <c r="CD32" s="505"/>
      <c r="CE32" s="505"/>
      <c r="CF32" s="488">
        <v>0</v>
      </c>
      <c r="CG32" s="489"/>
      <c r="CH32" s="489"/>
      <c r="CI32" s="489"/>
      <c r="CJ32" s="489"/>
      <c r="CK32" s="489"/>
      <c r="CL32" s="489"/>
      <c r="CM32" s="489"/>
      <c r="CN32" s="489"/>
      <c r="CO32" s="489"/>
      <c r="CP32" s="489"/>
      <c r="CQ32" s="489"/>
      <c r="CR32" s="489"/>
      <c r="CS32" s="489"/>
      <c r="CT32" s="489"/>
      <c r="CU32" s="490"/>
      <c r="CV32" s="488">
        <v>0</v>
      </c>
      <c r="CW32" s="489"/>
      <c r="CX32" s="489"/>
      <c r="CY32" s="489"/>
      <c r="CZ32" s="489"/>
      <c r="DA32" s="489"/>
      <c r="DB32" s="489"/>
      <c r="DC32" s="489"/>
      <c r="DD32" s="489"/>
      <c r="DE32" s="489"/>
      <c r="DF32" s="489"/>
      <c r="DG32" s="489"/>
      <c r="DH32" s="489"/>
      <c r="DI32" s="489"/>
      <c r="DJ32" s="489"/>
      <c r="DK32" s="490"/>
      <c r="DL32" s="409"/>
      <c r="DM32" s="410"/>
      <c r="DN32" s="410"/>
      <c r="DO32" s="410"/>
      <c r="DP32" s="410"/>
      <c r="DQ32" s="410"/>
      <c r="DR32" s="410"/>
      <c r="DS32" s="410"/>
      <c r="DT32" s="410"/>
      <c r="DU32" s="410"/>
      <c r="DV32" s="410"/>
      <c r="DW32" s="410"/>
      <c r="DX32" s="410"/>
      <c r="DY32" s="410"/>
      <c r="DZ32" s="473"/>
      <c r="EA32" s="409"/>
      <c r="EB32" s="410"/>
      <c r="EC32" s="410"/>
      <c r="ED32" s="410"/>
      <c r="EE32" s="410"/>
      <c r="EF32" s="410"/>
      <c r="EG32" s="410"/>
      <c r="EH32" s="410"/>
      <c r="EI32" s="410"/>
      <c r="EJ32" s="410"/>
      <c r="EK32" s="410"/>
      <c r="EL32" s="410"/>
      <c r="EM32" s="410"/>
      <c r="EN32" s="410"/>
      <c r="EO32" s="410"/>
      <c r="EP32" s="410"/>
      <c r="EQ32" s="410"/>
      <c r="ER32" s="410"/>
      <c r="ES32" s="410"/>
      <c r="ET32" s="410"/>
      <c r="EU32" s="410"/>
      <c r="EV32" s="410"/>
      <c r="EW32" s="410"/>
      <c r="EX32" s="410"/>
      <c r="EY32" s="410"/>
      <c r="EZ32" s="410"/>
      <c r="FA32" s="410"/>
      <c r="FB32" s="410"/>
      <c r="FC32" s="410"/>
      <c r="FD32" s="410"/>
      <c r="FE32" s="411"/>
    </row>
    <row r="33" spans="1:161" ht="24.75" customHeight="1">
      <c r="A33" s="421" t="s">
        <v>376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504" t="s">
        <v>360</v>
      </c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1">
        <v>42881</v>
      </c>
      <c r="AS33" s="502"/>
      <c r="AT33" s="502"/>
      <c r="AU33" s="502"/>
      <c r="AV33" s="502"/>
      <c r="AW33" s="502"/>
      <c r="AX33" s="502"/>
      <c r="AY33" s="502"/>
      <c r="AZ33" s="502"/>
      <c r="BA33" s="502"/>
      <c r="BB33" s="503" t="s">
        <v>394</v>
      </c>
      <c r="BC33" s="503"/>
      <c r="BD33" s="503"/>
      <c r="BE33" s="503"/>
      <c r="BF33" s="503"/>
      <c r="BG33" s="503"/>
      <c r="BH33" s="503"/>
      <c r="BI33" s="503"/>
      <c r="BJ33" s="503"/>
      <c r="BK33" s="503" t="s">
        <v>361</v>
      </c>
      <c r="BL33" s="505">
        <f t="shared" si="0"/>
        <v>43013</v>
      </c>
      <c r="BM33" s="505"/>
      <c r="BN33" s="505"/>
      <c r="BO33" s="505"/>
      <c r="BP33" s="505"/>
      <c r="BQ33" s="505"/>
      <c r="BR33" s="505"/>
      <c r="BS33" s="505"/>
      <c r="BT33" s="505"/>
      <c r="BU33" s="505" t="s">
        <v>362</v>
      </c>
      <c r="BV33" s="505">
        <f>BL33+7</f>
        <v>43020</v>
      </c>
      <c r="BW33" s="505"/>
      <c r="BX33" s="505"/>
      <c r="BY33" s="505"/>
      <c r="BZ33" s="505"/>
      <c r="CA33" s="505"/>
      <c r="CB33" s="505"/>
      <c r="CC33" s="505"/>
      <c r="CD33" s="505"/>
      <c r="CE33" s="505"/>
      <c r="CF33" s="488">
        <v>0</v>
      </c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90"/>
      <c r="CV33" s="488">
        <v>0</v>
      </c>
      <c r="CW33" s="489"/>
      <c r="CX33" s="489"/>
      <c r="CY33" s="489"/>
      <c r="CZ33" s="489"/>
      <c r="DA33" s="489"/>
      <c r="DB33" s="489"/>
      <c r="DC33" s="489"/>
      <c r="DD33" s="489"/>
      <c r="DE33" s="489"/>
      <c r="DF33" s="489"/>
      <c r="DG33" s="489"/>
      <c r="DH33" s="489"/>
      <c r="DI33" s="489"/>
      <c r="DJ33" s="489"/>
      <c r="DK33" s="490"/>
      <c r="DL33" s="409"/>
      <c r="DM33" s="410"/>
      <c r="DN33" s="410"/>
      <c r="DO33" s="410"/>
      <c r="DP33" s="410"/>
      <c r="DQ33" s="410"/>
      <c r="DR33" s="410"/>
      <c r="DS33" s="410"/>
      <c r="DT33" s="410"/>
      <c r="DU33" s="410"/>
      <c r="DV33" s="410"/>
      <c r="DW33" s="410"/>
      <c r="DX33" s="410"/>
      <c r="DY33" s="410"/>
      <c r="DZ33" s="473"/>
      <c r="EA33" s="409"/>
      <c r="EB33" s="410"/>
      <c r="EC33" s="410"/>
      <c r="ED33" s="410"/>
      <c r="EE33" s="410"/>
      <c r="EF33" s="410"/>
      <c r="EG33" s="410"/>
      <c r="EH33" s="410"/>
      <c r="EI33" s="410"/>
      <c r="EJ33" s="410"/>
      <c r="EK33" s="410"/>
      <c r="EL33" s="410"/>
      <c r="EM33" s="410"/>
      <c r="EN33" s="410"/>
      <c r="EO33" s="410"/>
      <c r="EP33" s="410"/>
      <c r="EQ33" s="410"/>
      <c r="ER33" s="410"/>
      <c r="ES33" s="410"/>
      <c r="ET33" s="410"/>
      <c r="EU33" s="410"/>
      <c r="EV33" s="410"/>
      <c r="EW33" s="410"/>
      <c r="EX33" s="410"/>
      <c r="EY33" s="410"/>
      <c r="EZ33" s="410"/>
      <c r="FA33" s="410"/>
      <c r="FB33" s="410"/>
      <c r="FC33" s="410"/>
      <c r="FD33" s="410"/>
      <c r="FE33" s="411"/>
    </row>
    <row r="34" spans="1:161" ht="20.25" customHeight="1">
      <c r="A34" s="421" t="s">
        <v>377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504" t="s">
        <v>363</v>
      </c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4"/>
      <c r="AQ34" s="504"/>
      <c r="AR34" s="501">
        <v>42891</v>
      </c>
      <c r="AS34" s="502"/>
      <c r="AT34" s="502"/>
      <c r="AU34" s="502"/>
      <c r="AV34" s="502"/>
      <c r="AW34" s="502"/>
      <c r="AX34" s="502"/>
      <c r="AY34" s="502"/>
      <c r="AZ34" s="502"/>
      <c r="BA34" s="502"/>
      <c r="BB34" s="503" t="s">
        <v>395</v>
      </c>
      <c r="BC34" s="503"/>
      <c r="BD34" s="503"/>
      <c r="BE34" s="503"/>
      <c r="BF34" s="503"/>
      <c r="BG34" s="503"/>
      <c r="BH34" s="503"/>
      <c r="BI34" s="503"/>
      <c r="BJ34" s="503"/>
      <c r="BK34" s="503" t="s">
        <v>364</v>
      </c>
      <c r="BL34" s="505">
        <f t="shared" si="0"/>
        <v>43021</v>
      </c>
      <c r="BM34" s="505"/>
      <c r="BN34" s="505"/>
      <c r="BO34" s="505"/>
      <c r="BP34" s="505"/>
      <c r="BQ34" s="505"/>
      <c r="BR34" s="505"/>
      <c r="BS34" s="505"/>
      <c r="BT34" s="505"/>
      <c r="BU34" s="505" t="s">
        <v>364</v>
      </c>
      <c r="BV34" s="505">
        <f>BL34</f>
        <v>43021</v>
      </c>
      <c r="BW34" s="505"/>
      <c r="BX34" s="505"/>
      <c r="BY34" s="505"/>
      <c r="BZ34" s="505"/>
      <c r="CA34" s="505"/>
      <c r="CB34" s="505"/>
      <c r="CC34" s="505"/>
      <c r="CD34" s="505"/>
      <c r="CE34" s="505"/>
      <c r="CF34" s="488">
        <v>0</v>
      </c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  <c r="CT34" s="489"/>
      <c r="CU34" s="490"/>
      <c r="CV34" s="488">
        <v>0</v>
      </c>
      <c r="CW34" s="489"/>
      <c r="CX34" s="489"/>
      <c r="CY34" s="489"/>
      <c r="CZ34" s="489"/>
      <c r="DA34" s="489"/>
      <c r="DB34" s="489"/>
      <c r="DC34" s="489"/>
      <c r="DD34" s="489"/>
      <c r="DE34" s="489"/>
      <c r="DF34" s="489"/>
      <c r="DG34" s="489"/>
      <c r="DH34" s="489"/>
      <c r="DI34" s="489"/>
      <c r="DJ34" s="489"/>
      <c r="DK34" s="490"/>
      <c r="DL34" s="409"/>
      <c r="DM34" s="410"/>
      <c r="DN34" s="410"/>
      <c r="DO34" s="410"/>
      <c r="DP34" s="410"/>
      <c r="DQ34" s="410"/>
      <c r="DR34" s="410"/>
      <c r="DS34" s="410"/>
      <c r="DT34" s="410"/>
      <c r="DU34" s="410"/>
      <c r="DV34" s="410"/>
      <c r="DW34" s="410"/>
      <c r="DX34" s="410"/>
      <c r="DY34" s="410"/>
      <c r="DZ34" s="473"/>
      <c r="EA34" s="409"/>
      <c r="EB34" s="410"/>
      <c r="EC34" s="410"/>
      <c r="ED34" s="410"/>
      <c r="EE34" s="410"/>
      <c r="EF34" s="410"/>
      <c r="EG34" s="410"/>
      <c r="EH34" s="410"/>
      <c r="EI34" s="410"/>
      <c r="EJ34" s="410"/>
      <c r="EK34" s="410"/>
      <c r="EL34" s="410"/>
      <c r="EM34" s="410"/>
      <c r="EN34" s="410"/>
      <c r="EO34" s="410"/>
      <c r="EP34" s="410"/>
      <c r="EQ34" s="410"/>
      <c r="ER34" s="410"/>
      <c r="ES34" s="410"/>
      <c r="ET34" s="410"/>
      <c r="EU34" s="410"/>
      <c r="EV34" s="410"/>
      <c r="EW34" s="410"/>
      <c r="EX34" s="410"/>
      <c r="EY34" s="410"/>
      <c r="EZ34" s="410"/>
      <c r="FA34" s="410"/>
      <c r="FB34" s="410"/>
      <c r="FC34" s="410"/>
      <c r="FD34" s="410"/>
      <c r="FE34" s="411"/>
    </row>
    <row r="35" spans="1:161" ht="21" customHeight="1">
      <c r="A35" s="421" t="s">
        <v>315</v>
      </c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504" t="s">
        <v>365</v>
      </c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1">
        <v>42898</v>
      </c>
      <c r="AS35" s="502"/>
      <c r="AT35" s="502"/>
      <c r="AU35" s="502"/>
      <c r="AV35" s="502"/>
      <c r="AW35" s="502"/>
      <c r="AX35" s="502"/>
      <c r="AY35" s="502"/>
      <c r="AZ35" s="502"/>
      <c r="BA35" s="502"/>
      <c r="BB35" s="503" t="s">
        <v>396</v>
      </c>
      <c r="BC35" s="503"/>
      <c r="BD35" s="503"/>
      <c r="BE35" s="503"/>
      <c r="BF35" s="503"/>
      <c r="BG35" s="503"/>
      <c r="BH35" s="503"/>
      <c r="BI35" s="503"/>
      <c r="BJ35" s="503"/>
      <c r="BK35" s="503" t="s">
        <v>366</v>
      </c>
      <c r="BL35" s="505">
        <f t="shared" si="0"/>
        <v>43022</v>
      </c>
      <c r="BM35" s="505"/>
      <c r="BN35" s="505"/>
      <c r="BO35" s="505"/>
      <c r="BP35" s="505"/>
      <c r="BQ35" s="505"/>
      <c r="BR35" s="505"/>
      <c r="BS35" s="505"/>
      <c r="BT35" s="505"/>
      <c r="BU35" s="505" t="s">
        <v>367</v>
      </c>
      <c r="BV35" s="505">
        <f>BL35+2</f>
        <v>43024</v>
      </c>
      <c r="BW35" s="505"/>
      <c r="BX35" s="505"/>
      <c r="BY35" s="505"/>
      <c r="BZ35" s="505"/>
      <c r="CA35" s="505"/>
      <c r="CB35" s="505"/>
      <c r="CC35" s="505"/>
      <c r="CD35" s="505"/>
      <c r="CE35" s="505"/>
      <c r="CF35" s="488">
        <v>0</v>
      </c>
      <c r="CG35" s="489"/>
      <c r="CH35" s="489"/>
      <c r="CI35" s="489"/>
      <c r="CJ35" s="489"/>
      <c r="CK35" s="489"/>
      <c r="CL35" s="489"/>
      <c r="CM35" s="489"/>
      <c r="CN35" s="489"/>
      <c r="CO35" s="489"/>
      <c r="CP35" s="489"/>
      <c r="CQ35" s="489"/>
      <c r="CR35" s="489"/>
      <c r="CS35" s="489"/>
      <c r="CT35" s="489"/>
      <c r="CU35" s="490"/>
      <c r="CV35" s="488">
        <v>0</v>
      </c>
      <c r="CW35" s="489"/>
      <c r="CX35" s="489"/>
      <c r="CY35" s="489"/>
      <c r="CZ35" s="489"/>
      <c r="DA35" s="489"/>
      <c r="DB35" s="489"/>
      <c r="DC35" s="489"/>
      <c r="DD35" s="489"/>
      <c r="DE35" s="489"/>
      <c r="DF35" s="489"/>
      <c r="DG35" s="489"/>
      <c r="DH35" s="489"/>
      <c r="DI35" s="489"/>
      <c r="DJ35" s="489"/>
      <c r="DK35" s="490"/>
      <c r="DL35" s="409"/>
      <c r="DM35" s="410"/>
      <c r="DN35" s="410"/>
      <c r="DO35" s="410"/>
      <c r="DP35" s="410"/>
      <c r="DQ35" s="410"/>
      <c r="DR35" s="410"/>
      <c r="DS35" s="410"/>
      <c r="DT35" s="410"/>
      <c r="DU35" s="410"/>
      <c r="DV35" s="410"/>
      <c r="DW35" s="410"/>
      <c r="DX35" s="410"/>
      <c r="DY35" s="410"/>
      <c r="DZ35" s="473"/>
      <c r="EA35" s="409"/>
      <c r="EB35" s="410"/>
      <c r="EC35" s="410"/>
      <c r="ED35" s="410"/>
      <c r="EE35" s="410"/>
      <c r="EF35" s="410"/>
      <c r="EG35" s="410"/>
      <c r="EH35" s="410"/>
      <c r="EI35" s="410"/>
      <c r="EJ35" s="410"/>
      <c r="EK35" s="410"/>
      <c r="EL35" s="410"/>
      <c r="EM35" s="410"/>
      <c r="EN35" s="410"/>
      <c r="EO35" s="410"/>
      <c r="EP35" s="410"/>
      <c r="EQ35" s="410"/>
      <c r="ER35" s="410"/>
      <c r="ES35" s="410"/>
      <c r="ET35" s="410"/>
      <c r="EU35" s="410"/>
      <c r="EV35" s="410"/>
      <c r="EW35" s="410"/>
      <c r="EX35" s="410"/>
      <c r="EY35" s="410"/>
      <c r="EZ35" s="410"/>
      <c r="FA35" s="410"/>
      <c r="FB35" s="410"/>
      <c r="FC35" s="410"/>
      <c r="FD35" s="410"/>
      <c r="FE35" s="411"/>
    </row>
    <row r="36" spans="1:161" ht="28.5" customHeight="1">
      <c r="A36" s="421" t="s">
        <v>378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504" t="s">
        <v>368</v>
      </c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4"/>
      <c r="AF36" s="504"/>
      <c r="AG36" s="504"/>
      <c r="AH36" s="504"/>
      <c r="AI36" s="504"/>
      <c r="AJ36" s="504"/>
      <c r="AK36" s="504"/>
      <c r="AL36" s="504"/>
      <c r="AM36" s="504"/>
      <c r="AN36" s="504"/>
      <c r="AO36" s="504"/>
      <c r="AP36" s="504"/>
      <c r="AQ36" s="504"/>
      <c r="AR36" s="501">
        <v>42900</v>
      </c>
      <c r="AS36" s="502"/>
      <c r="AT36" s="502"/>
      <c r="AU36" s="502"/>
      <c r="AV36" s="502"/>
      <c r="AW36" s="502"/>
      <c r="AX36" s="502"/>
      <c r="AY36" s="502"/>
      <c r="AZ36" s="502"/>
      <c r="BA36" s="502"/>
      <c r="BB36" s="503" t="s">
        <v>397</v>
      </c>
      <c r="BC36" s="503"/>
      <c r="BD36" s="503"/>
      <c r="BE36" s="503"/>
      <c r="BF36" s="503"/>
      <c r="BG36" s="503"/>
      <c r="BH36" s="503"/>
      <c r="BI36" s="503"/>
      <c r="BJ36" s="503"/>
      <c r="BK36" s="503" t="s">
        <v>369</v>
      </c>
      <c r="BL36" s="505">
        <f t="shared" si="0"/>
        <v>43025</v>
      </c>
      <c r="BM36" s="505"/>
      <c r="BN36" s="505"/>
      <c r="BO36" s="505"/>
      <c r="BP36" s="505"/>
      <c r="BQ36" s="505"/>
      <c r="BR36" s="505"/>
      <c r="BS36" s="505"/>
      <c r="BT36" s="505"/>
      <c r="BU36" s="505" t="s">
        <v>370</v>
      </c>
      <c r="BV36" s="505">
        <f>BL36+7</f>
        <v>43032</v>
      </c>
      <c r="BW36" s="505"/>
      <c r="BX36" s="505"/>
      <c r="BY36" s="505"/>
      <c r="BZ36" s="505"/>
      <c r="CA36" s="505"/>
      <c r="CB36" s="505"/>
      <c r="CC36" s="505"/>
      <c r="CD36" s="505"/>
      <c r="CE36" s="505"/>
      <c r="CF36" s="488">
        <v>0</v>
      </c>
      <c r="CG36" s="489"/>
      <c r="CH36" s="489"/>
      <c r="CI36" s="489"/>
      <c r="CJ36" s="489"/>
      <c r="CK36" s="489"/>
      <c r="CL36" s="489"/>
      <c r="CM36" s="489"/>
      <c r="CN36" s="489"/>
      <c r="CO36" s="489"/>
      <c r="CP36" s="489"/>
      <c r="CQ36" s="489"/>
      <c r="CR36" s="489"/>
      <c r="CS36" s="489"/>
      <c r="CT36" s="489"/>
      <c r="CU36" s="490"/>
      <c r="CV36" s="488">
        <v>0</v>
      </c>
      <c r="CW36" s="489"/>
      <c r="CX36" s="489"/>
      <c r="CY36" s="489"/>
      <c r="CZ36" s="489"/>
      <c r="DA36" s="489"/>
      <c r="DB36" s="489"/>
      <c r="DC36" s="489"/>
      <c r="DD36" s="489"/>
      <c r="DE36" s="489"/>
      <c r="DF36" s="489"/>
      <c r="DG36" s="489"/>
      <c r="DH36" s="489"/>
      <c r="DI36" s="489"/>
      <c r="DJ36" s="489"/>
      <c r="DK36" s="490"/>
      <c r="DL36" s="409"/>
      <c r="DM36" s="410"/>
      <c r="DN36" s="410"/>
      <c r="DO36" s="410"/>
      <c r="DP36" s="410"/>
      <c r="DQ36" s="410"/>
      <c r="DR36" s="410"/>
      <c r="DS36" s="410"/>
      <c r="DT36" s="410"/>
      <c r="DU36" s="410"/>
      <c r="DV36" s="410"/>
      <c r="DW36" s="410"/>
      <c r="DX36" s="410"/>
      <c r="DY36" s="410"/>
      <c r="DZ36" s="473"/>
      <c r="EA36" s="409"/>
      <c r="EB36" s="410"/>
      <c r="EC36" s="410"/>
      <c r="ED36" s="410"/>
      <c r="EE36" s="410"/>
      <c r="EF36" s="410"/>
      <c r="EG36" s="410"/>
      <c r="EH36" s="410"/>
      <c r="EI36" s="410"/>
      <c r="EJ36" s="410"/>
      <c r="EK36" s="410"/>
      <c r="EL36" s="410"/>
      <c r="EM36" s="410"/>
      <c r="EN36" s="410"/>
      <c r="EO36" s="410"/>
      <c r="EP36" s="410"/>
      <c r="EQ36" s="410"/>
      <c r="ER36" s="410"/>
      <c r="ES36" s="410"/>
      <c r="ET36" s="410"/>
      <c r="EU36" s="410"/>
      <c r="EV36" s="410"/>
      <c r="EW36" s="410"/>
      <c r="EX36" s="410"/>
      <c r="EY36" s="410"/>
      <c r="EZ36" s="410"/>
      <c r="FA36" s="410"/>
      <c r="FB36" s="410"/>
      <c r="FC36" s="410"/>
      <c r="FD36" s="410"/>
      <c r="FE36" s="411"/>
    </row>
    <row r="37" spans="1:161" ht="28.5" customHeight="1">
      <c r="A37" s="421" t="s">
        <v>379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504" t="s">
        <v>371</v>
      </c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504"/>
      <c r="AE37" s="504"/>
      <c r="AF37" s="504"/>
      <c r="AG37" s="504"/>
      <c r="AH37" s="504"/>
      <c r="AI37" s="504"/>
      <c r="AJ37" s="504"/>
      <c r="AK37" s="504"/>
      <c r="AL37" s="504"/>
      <c r="AM37" s="504"/>
      <c r="AN37" s="504"/>
      <c r="AO37" s="504"/>
      <c r="AP37" s="504"/>
      <c r="AQ37" s="504"/>
      <c r="AR37" s="501">
        <v>42908</v>
      </c>
      <c r="AS37" s="502"/>
      <c r="AT37" s="502"/>
      <c r="AU37" s="502"/>
      <c r="AV37" s="502"/>
      <c r="AW37" s="502"/>
      <c r="AX37" s="502"/>
      <c r="AY37" s="502"/>
      <c r="AZ37" s="502"/>
      <c r="BA37" s="502"/>
      <c r="BB37" s="503" t="s">
        <v>398</v>
      </c>
      <c r="BC37" s="503"/>
      <c r="BD37" s="503"/>
      <c r="BE37" s="503"/>
      <c r="BF37" s="503"/>
      <c r="BG37" s="503"/>
      <c r="BH37" s="503"/>
      <c r="BI37" s="503"/>
      <c r="BJ37" s="503"/>
      <c r="BK37" s="503" t="s">
        <v>372</v>
      </c>
      <c r="BL37" s="505">
        <f t="shared" si="0"/>
        <v>43033</v>
      </c>
      <c r="BM37" s="505"/>
      <c r="BN37" s="505"/>
      <c r="BO37" s="505"/>
      <c r="BP37" s="505"/>
      <c r="BQ37" s="505"/>
      <c r="BR37" s="505"/>
      <c r="BS37" s="505"/>
      <c r="BT37" s="505"/>
      <c r="BU37" s="505" t="s">
        <v>372</v>
      </c>
      <c r="BV37" s="505">
        <f>BL37</f>
        <v>43033</v>
      </c>
      <c r="BW37" s="505"/>
      <c r="BX37" s="505"/>
      <c r="BY37" s="505"/>
      <c r="BZ37" s="505"/>
      <c r="CA37" s="505"/>
      <c r="CB37" s="505"/>
      <c r="CC37" s="505"/>
      <c r="CD37" s="505"/>
      <c r="CE37" s="505"/>
      <c r="CF37" s="488">
        <v>0</v>
      </c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90"/>
      <c r="CV37" s="488">
        <v>0</v>
      </c>
      <c r="CW37" s="489"/>
      <c r="CX37" s="489"/>
      <c r="CY37" s="489"/>
      <c r="CZ37" s="489"/>
      <c r="DA37" s="489"/>
      <c r="DB37" s="489"/>
      <c r="DC37" s="489"/>
      <c r="DD37" s="489"/>
      <c r="DE37" s="489"/>
      <c r="DF37" s="489"/>
      <c r="DG37" s="489"/>
      <c r="DH37" s="489"/>
      <c r="DI37" s="489"/>
      <c r="DJ37" s="489"/>
      <c r="DK37" s="490"/>
      <c r="DL37" s="409"/>
      <c r="DM37" s="410"/>
      <c r="DN37" s="410"/>
      <c r="DO37" s="410"/>
      <c r="DP37" s="410"/>
      <c r="DQ37" s="410"/>
      <c r="DR37" s="410"/>
      <c r="DS37" s="410"/>
      <c r="DT37" s="410"/>
      <c r="DU37" s="410"/>
      <c r="DV37" s="410"/>
      <c r="DW37" s="410"/>
      <c r="DX37" s="410"/>
      <c r="DY37" s="410"/>
      <c r="DZ37" s="473"/>
      <c r="EA37" s="409"/>
      <c r="EB37" s="410"/>
      <c r="EC37" s="410"/>
      <c r="ED37" s="410"/>
      <c r="EE37" s="410"/>
      <c r="EF37" s="410"/>
      <c r="EG37" s="410"/>
      <c r="EH37" s="410"/>
      <c r="EI37" s="410"/>
      <c r="EJ37" s="410"/>
      <c r="EK37" s="410"/>
      <c r="EL37" s="410"/>
      <c r="EM37" s="410"/>
      <c r="EN37" s="410"/>
      <c r="EO37" s="410"/>
      <c r="EP37" s="410"/>
      <c r="EQ37" s="410"/>
      <c r="ER37" s="410"/>
      <c r="ES37" s="410"/>
      <c r="ET37" s="410"/>
      <c r="EU37" s="410"/>
      <c r="EV37" s="410"/>
      <c r="EW37" s="410"/>
      <c r="EX37" s="410"/>
      <c r="EY37" s="410"/>
      <c r="EZ37" s="410"/>
      <c r="FA37" s="410"/>
      <c r="FB37" s="410"/>
      <c r="FC37" s="410"/>
      <c r="FD37" s="410"/>
      <c r="FE37" s="411"/>
    </row>
  </sheetData>
  <sheetProtection/>
  <mergeCells count="229">
    <mergeCell ref="A35:L35"/>
    <mergeCell ref="A36:L36"/>
    <mergeCell ref="A37:L37"/>
    <mergeCell ref="BJ9:DL9"/>
    <mergeCell ref="CF23:CU23"/>
    <mergeCell ref="CV23:DK23"/>
    <mergeCell ref="DL23:DZ23"/>
    <mergeCell ref="CF24:CU24"/>
    <mergeCell ref="CV24:DK24"/>
    <mergeCell ref="DL24:DZ24"/>
    <mergeCell ref="A29:L29"/>
    <mergeCell ref="A30:L30"/>
    <mergeCell ref="A31:L31"/>
    <mergeCell ref="A32:L32"/>
    <mergeCell ref="A33:L33"/>
    <mergeCell ref="A34:L34"/>
    <mergeCell ref="A23:L23"/>
    <mergeCell ref="A24:L24"/>
    <mergeCell ref="A25:L25"/>
    <mergeCell ref="A26:L26"/>
    <mergeCell ref="A27:L27"/>
    <mergeCell ref="A28:L28"/>
    <mergeCell ref="BL35:BU35"/>
    <mergeCell ref="BV35:CE35"/>
    <mergeCell ref="BL36:BU36"/>
    <mergeCell ref="BV36:CE36"/>
    <mergeCell ref="BL37:BU37"/>
    <mergeCell ref="BV37:CE37"/>
    <mergeCell ref="BL32:BU32"/>
    <mergeCell ref="BV32:CE32"/>
    <mergeCell ref="BL33:BU33"/>
    <mergeCell ref="BV33:CE33"/>
    <mergeCell ref="BL34:BU34"/>
    <mergeCell ref="BV34:CE34"/>
    <mergeCell ref="BL29:BU29"/>
    <mergeCell ref="BV29:CE29"/>
    <mergeCell ref="BL30:BU30"/>
    <mergeCell ref="BV30:CE30"/>
    <mergeCell ref="BL31:BU31"/>
    <mergeCell ref="BV31:CE31"/>
    <mergeCell ref="BL26:BU26"/>
    <mergeCell ref="BV26:CE26"/>
    <mergeCell ref="BL27:BU27"/>
    <mergeCell ref="BV27:CE27"/>
    <mergeCell ref="BL28:BU28"/>
    <mergeCell ref="BV28:CE28"/>
    <mergeCell ref="BL23:BU23"/>
    <mergeCell ref="BV23:CE23"/>
    <mergeCell ref="BL24:BU24"/>
    <mergeCell ref="BV24:CE24"/>
    <mergeCell ref="BL25:BU25"/>
    <mergeCell ref="BV25:CE25"/>
    <mergeCell ref="AR35:BA35"/>
    <mergeCell ref="BB35:BK35"/>
    <mergeCell ref="AR36:BA36"/>
    <mergeCell ref="BB36:BK36"/>
    <mergeCell ref="AR37:BA37"/>
    <mergeCell ref="BB37:BK37"/>
    <mergeCell ref="AR32:BA32"/>
    <mergeCell ref="BB32:BK32"/>
    <mergeCell ref="AR33:BA33"/>
    <mergeCell ref="BB33:BK33"/>
    <mergeCell ref="AR34:BA34"/>
    <mergeCell ref="BB34:BK34"/>
    <mergeCell ref="AR29:BA29"/>
    <mergeCell ref="BB29:BK29"/>
    <mergeCell ref="AR30:BA30"/>
    <mergeCell ref="BB30:BK30"/>
    <mergeCell ref="AR31:BA31"/>
    <mergeCell ref="BB31:BK31"/>
    <mergeCell ref="BB25:BK25"/>
    <mergeCell ref="AR26:BA26"/>
    <mergeCell ref="BB26:BK26"/>
    <mergeCell ref="AR27:BA27"/>
    <mergeCell ref="BB27:BK27"/>
    <mergeCell ref="AR28:BA28"/>
    <mergeCell ref="BB28:BK28"/>
    <mergeCell ref="DL27:DZ27"/>
    <mergeCell ref="EA27:FE27"/>
    <mergeCell ref="EA23:FE23"/>
    <mergeCell ref="EA24:FE24"/>
    <mergeCell ref="CF25:CU25"/>
    <mergeCell ref="CV25:DK25"/>
    <mergeCell ref="DL25:DZ25"/>
    <mergeCell ref="EA25:FE25"/>
    <mergeCell ref="DL28:DZ28"/>
    <mergeCell ref="EA28:FE28"/>
    <mergeCell ref="M25:AQ25"/>
    <mergeCell ref="M26:AQ26"/>
    <mergeCell ref="CF26:CU26"/>
    <mergeCell ref="CV26:DK26"/>
    <mergeCell ref="DL26:DZ26"/>
    <mergeCell ref="EA26:FE26"/>
    <mergeCell ref="CF27:CU27"/>
    <mergeCell ref="CV27:DK27"/>
    <mergeCell ref="M27:AQ27"/>
    <mergeCell ref="M28:AQ28"/>
    <mergeCell ref="M23:AQ23"/>
    <mergeCell ref="M24:AQ24"/>
    <mergeCell ref="CF28:CU28"/>
    <mergeCell ref="CV28:DK28"/>
    <mergeCell ref="BB23:BK23"/>
    <mergeCell ref="AR24:BA24"/>
    <mergeCell ref="BB24:BK24"/>
    <mergeCell ref="AR25:BA25"/>
    <mergeCell ref="CF30:CU30"/>
    <mergeCell ref="CV30:DK30"/>
    <mergeCell ref="DL30:DZ30"/>
    <mergeCell ref="EA30:FE30"/>
    <mergeCell ref="M29:AQ29"/>
    <mergeCell ref="M30:AQ30"/>
    <mergeCell ref="CF29:CU29"/>
    <mergeCell ref="CV29:DK29"/>
    <mergeCell ref="DL29:DZ29"/>
    <mergeCell ref="EA29:FE29"/>
    <mergeCell ref="CF31:CU31"/>
    <mergeCell ref="CV31:DK31"/>
    <mergeCell ref="DL31:DZ31"/>
    <mergeCell ref="EA31:FE31"/>
    <mergeCell ref="M31:AQ31"/>
    <mergeCell ref="M32:AQ32"/>
    <mergeCell ref="CF32:CU32"/>
    <mergeCell ref="CV32:DK32"/>
    <mergeCell ref="DL32:DZ32"/>
    <mergeCell ref="EA32:FE32"/>
    <mergeCell ref="M33:AQ33"/>
    <mergeCell ref="M34:AQ34"/>
    <mergeCell ref="CF33:CU33"/>
    <mergeCell ref="CV33:DK33"/>
    <mergeCell ref="DL33:DZ33"/>
    <mergeCell ref="EA33:FE33"/>
    <mergeCell ref="CF34:CU34"/>
    <mergeCell ref="CV34:DK34"/>
    <mergeCell ref="DL34:DZ34"/>
    <mergeCell ref="EA34:FE34"/>
    <mergeCell ref="M35:AQ35"/>
    <mergeCell ref="M36:AQ36"/>
    <mergeCell ref="CF35:CU35"/>
    <mergeCell ref="CV35:DK35"/>
    <mergeCell ref="DL35:DZ35"/>
    <mergeCell ref="EA35:FE35"/>
    <mergeCell ref="CF36:CU36"/>
    <mergeCell ref="CV36:DK36"/>
    <mergeCell ref="DL36:DZ36"/>
    <mergeCell ref="EA36:FE36"/>
    <mergeCell ref="CF22:CU22"/>
    <mergeCell ref="CV22:DK22"/>
    <mergeCell ref="DL22:DZ22"/>
    <mergeCell ref="EA22:FE22"/>
    <mergeCell ref="M37:AQ37"/>
    <mergeCell ref="AR23:BA23"/>
    <mergeCell ref="CF37:CU37"/>
    <mergeCell ref="CV37:DK37"/>
    <mergeCell ref="DL37:DZ37"/>
    <mergeCell ref="EA37:FE37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18:L18"/>
    <mergeCell ref="M18:AQ18"/>
    <mergeCell ref="AR18:BA18"/>
    <mergeCell ref="BB18:BK18"/>
    <mergeCell ref="BL18:BU18"/>
    <mergeCell ref="BV18:CE18"/>
    <mergeCell ref="EA15:FE17"/>
    <mergeCell ref="AR16:BK16"/>
    <mergeCell ref="BL16:CE16"/>
    <mergeCell ref="AR17:BA17"/>
    <mergeCell ref="BB17:BK17"/>
    <mergeCell ref="BL17:BU17"/>
    <mergeCell ref="BV17:CE17"/>
    <mergeCell ref="A15:L17"/>
    <mergeCell ref="M15:AQ17"/>
    <mergeCell ref="AR15:CE15"/>
    <mergeCell ref="CF15:CU17"/>
    <mergeCell ref="CV15:DK17"/>
    <mergeCell ref="DL15:DZ17"/>
    <mergeCell ref="Q11:AE11"/>
    <mergeCell ref="P13:T13"/>
    <mergeCell ref="U13:W13"/>
    <mergeCell ref="X13:AB13"/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Зеленина Александра Михайловна</cp:lastModifiedBy>
  <cp:lastPrinted>2017-08-03T11:37:54Z</cp:lastPrinted>
  <dcterms:created xsi:type="dcterms:W3CDTF">2010-07-13T07:14:44Z</dcterms:created>
  <dcterms:modified xsi:type="dcterms:W3CDTF">2017-08-03T11:38:00Z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