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75" windowHeight="8190" activeTab="0"/>
  </bookViews>
  <sheets>
    <sheet name="report 1 " sheetId="1" r:id="rId1"/>
  </sheets>
  <definedNames/>
  <calcPr fullCalcOnLoad="1"/>
</workbook>
</file>

<file path=xl/sharedStrings.xml><?xml version="1.0" encoding="utf-8"?>
<sst xmlns="http://schemas.openxmlformats.org/spreadsheetml/2006/main" count="436" uniqueCount="105">
  <si>
    <t>Участок</t>
  </si>
  <si>
    <t>Номер договора</t>
  </si>
  <si>
    <t>Наименование предприятия</t>
  </si>
  <si>
    <t>Вид напряжения</t>
  </si>
  <si>
    <t>СН-2</t>
  </si>
  <si>
    <t>НН</t>
  </si>
  <si>
    <t>ГПУ ЯВ-48/1 ГУИН</t>
  </si>
  <si>
    <t>ЗАО"Высокотемпературные строительные материалы"</t>
  </si>
  <si>
    <t>Закрытое акционерное общество "Катавский цемент"</t>
  </si>
  <si>
    <t>ВН</t>
  </si>
  <si>
    <t>ЗАО КХП"Злак"</t>
  </si>
  <si>
    <t>СН-1</t>
  </si>
  <si>
    <t>ЗАО литейно-механический завод"Стройэкс"</t>
  </si>
  <si>
    <t>ЗАО"МиассЭнерго"</t>
  </si>
  <si>
    <t>ЗАО"Завод Минплита"</t>
  </si>
  <si>
    <t>ЗАО "Саткинский чугуноплавильный завод"</t>
  </si>
  <si>
    <t>ЗАО "Трубный опытно-экспериментальный завод"</t>
  </si>
  <si>
    <t>Куйбышевская дирекция по энергообеспечению-структурное подразделение Трансэнерго -филиала ОАО "Российские железные дороги"</t>
  </si>
  <si>
    <t>МП "Энергетик"</t>
  </si>
  <si>
    <t>МУП "Копейские электрические сети"</t>
  </si>
  <si>
    <t>МУП МПОЭ г. Трехгорный</t>
  </si>
  <si>
    <t>МУП "Производственное объединение водоснабжения и водоотведения"</t>
  </si>
  <si>
    <t>МУП "Санаторий "Дальняя дача"</t>
  </si>
  <si>
    <t>Открытое акционерное общество "Автомобильный завод "Урал"</t>
  </si>
  <si>
    <t>ОАО "Агрегат"</t>
  </si>
  <si>
    <t>ОАО "Ашинский химический завод"</t>
  </si>
  <si>
    <t>ОАО Вишневогорский ГОК</t>
  </si>
  <si>
    <t>ОАО Кыштымское машиностроительное объединение</t>
  </si>
  <si>
    <t>ОАО "Кыштымский абразивный завод"</t>
  </si>
  <si>
    <t>ОАО "Миассэлектроаппарат"</t>
  </si>
  <si>
    <t>ОАО "Победа"</t>
  </si>
  <si>
    <t>ОАО" РосНИТИ"</t>
  </si>
  <si>
    <t>ОАО"Трансэнерго"</t>
  </si>
  <si>
    <t>ОАО "Тургоякское рудоуправление"</t>
  </si>
  <si>
    <t>ОАО"Уралавтоприцеп"</t>
  </si>
  <si>
    <t>ОАО"ФНПЦ"Станкомаш"</t>
  </si>
  <si>
    <t>ОАО "Челябинский автомеханический завод"</t>
  </si>
  <si>
    <t>ОАО "Челябинское авиапредприятие"</t>
  </si>
  <si>
    <t>ОАО "Челябметрострой"</t>
  </si>
  <si>
    <t>ОАО"ЧЗПСН-Профнастил"</t>
  </si>
  <si>
    <t>ОАО "Челябинская электросетевая компания"</t>
  </si>
  <si>
    <t>ОАО "ЧЭМК" дог 945</t>
  </si>
  <si>
    <t>ОАО "Челябинский электрометаллургический комбина"</t>
  </si>
  <si>
    <t>ОАО "Электромашина "</t>
  </si>
  <si>
    <t>ОАО "Электромашина" Агрегатное производство</t>
  </si>
  <si>
    <t>ОАО"ЭНЕРГОПРОМ-Челябинский электродный завод"</t>
  </si>
  <si>
    <t>ОАО"Южноуральский завод "Кристалл"</t>
  </si>
  <si>
    <t>ООО"Альтаир"</t>
  </si>
  <si>
    <t>ООО "АЭС Инвест"</t>
  </si>
  <si>
    <t>ООО"Газпром энерго"</t>
  </si>
  <si>
    <t>ООО"Единая Коммунальная Компания"</t>
  </si>
  <si>
    <t>ООО "Жилстрой №9"</t>
  </si>
  <si>
    <t>ООО "Завод ЖБИ"</t>
  </si>
  <si>
    <t>ООО "Завод крупнопанельного домостроения'</t>
  </si>
  <si>
    <t>ООО"ЗлатЭнергоТелеком"</t>
  </si>
  <si>
    <t>ООО "Импульс"</t>
  </si>
  <si>
    <t>ООО "Каслинская Энергосбытовая Компания"</t>
  </si>
  <si>
    <t>ООО "Катав-Ивановский мех. з-д"</t>
  </si>
  <si>
    <t>ООО"Коммет"</t>
  </si>
  <si>
    <t>ООО"Коркинская энергосетевая компания"</t>
  </si>
  <si>
    <t>ООО "Медведевский мраморный карьер"</t>
  </si>
  <si>
    <t>ООО "Миассэнергосервис"</t>
  </si>
  <si>
    <t>ООО МИЗ-Энерго</t>
  </si>
  <si>
    <t>ООО ПКП "НикМа"</t>
  </si>
  <si>
    <t>ООО "ПСО КПД и СК"</t>
  </si>
  <si>
    <t>ООО "Регионснабсбыт"</t>
  </si>
  <si>
    <t>ООО "Рубин-Энерго"</t>
  </si>
  <si>
    <t>ООО"Сити-Парк"</t>
  </si>
  <si>
    <t>Сетевая компания ООО"Энергия+"</t>
  </si>
  <si>
    <t>ООО"СПЕКТР-ЭЛЕКТРО"</t>
  </si>
  <si>
    <t>ООО"ТЭСиС"</t>
  </si>
  <si>
    <t>ООО "Треол"</t>
  </si>
  <si>
    <t>ООО "Универмаг "Детский мир"</t>
  </si>
  <si>
    <t>ООО"УЭС"</t>
  </si>
  <si>
    <t>ООО"УралПром"</t>
  </si>
  <si>
    <t>ООО "Усть-Катавские электросети"</t>
  </si>
  <si>
    <t>ООО "Челябинский завод керамических материалов"</t>
  </si>
  <si>
    <t>ООО "Электросетевая компания"</t>
  </si>
  <si>
    <t>ООО "Энергоснабжающая сетевая компания"</t>
  </si>
  <si>
    <t>ФГУП"Завод Пластмасс"</t>
  </si>
  <si>
    <t>ФГУП ПО "Маяк"</t>
  </si>
  <si>
    <t>ФГУП "Приборостроительный завод"</t>
  </si>
  <si>
    <t>ФГУП "Сигнал"</t>
  </si>
  <si>
    <t>ООО "Юго-Запад ЖилСтрой"</t>
  </si>
  <si>
    <t>ОАО "Комбинат хлебопродуктов имени Григоровича"</t>
  </si>
  <si>
    <t>ООО "Электросетевая компания" г. Екатеринбург</t>
  </si>
  <si>
    <t>ООО "Уралвермикулит"</t>
  </si>
  <si>
    <t>0083/2385</t>
  </si>
  <si>
    <t>Филиал ОАО"МРСК Урала"-"Челябэнерго"</t>
  </si>
  <si>
    <t>ООО Новосилеглазовский завод строительных материал</t>
  </si>
  <si>
    <t>ООО "Озерская энергокомпания"</t>
  </si>
  <si>
    <t>ЗАО"ЖБИ-2"</t>
  </si>
  <si>
    <t>ООО"Газпром трансгаз Екатеринбург"</t>
  </si>
  <si>
    <t>итого:</t>
  </si>
  <si>
    <t>кВтч</t>
  </si>
  <si>
    <t>кВт</t>
  </si>
  <si>
    <t>в т.ч.население в полезном  отпуске</t>
  </si>
  <si>
    <t>Всего: в т.ч.</t>
  </si>
  <si>
    <t>в  т.числе:</t>
  </si>
  <si>
    <t>ОАО МРCК</t>
  </si>
  <si>
    <t>Всего: в  т.ч.</t>
  </si>
  <si>
    <t xml:space="preserve">                            Директор  по  маркетингу  и  сбыту                                                                                            Т.К. Просоленко</t>
  </si>
  <si>
    <t xml:space="preserve">                           Директор  по  техническим  вопросам                                                                                         В.Н.Петренко</t>
  </si>
  <si>
    <t xml:space="preserve">                                       Объем  фактического  полезного  отпуска электроэнергии  и  мощности в  разрезе  территориальных  сетевых  организаций </t>
  </si>
  <si>
    <t xml:space="preserve">                                                                                                                по    уровням     напряжения      за   июль   2011года.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</si>
</sst>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/>
    </xf>
    <xf numFmtId="3" fontId="20" fillId="0" borderId="11" xfId="0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left"/>
    </xf>
    <xf numFmtId="3" fontId="20" fillId="0" borderId="12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left"/>
    </xf>
    <xf numFmtId="3" fontId="21" fillId="0" borderId="11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/>
    </xf>
    <xf numFmtId="3" fontId="21" fillId="0" borderId="13" xfId="0" applyNumberFormat="1" applyFont="1" applyFill="1" applyBorder="1" applyAlignment="1">
      <alignment horizontal="right"/>
    </xf>
    <xf numFmtId="3" fontId="20" fillId="0" borderId="13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0" fillId="0" borderId="14" xfId="0" applyFont="1" applyFill="1" applyBorder="1" applyAlignment="1">
      <alignment/>
    </xf>
    <xf numFmtId="3" fontId="20" fillId="0" borderId="15" xfId="0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3" fontId="21" fillId="0" borderId="17" xfId="0" applyNumberFormat="1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20" fillId="0" borderId="18" xfId="0" applyFont="1" applyFill="1" applyBorder="1" applyAlignment="1">
      <alignment/>
    </xf>
    <xf numFmtId="3" fontId="20" fillId="0" borderId="18" xfId="0" applyNumberFormat="1" applyFont="1" applyFill="1" applyBorder="1" applyAlignment="1">
      <alignment/>
    </xf>
    <xf numFmtId="3" fontId="20" fillId="0" borderId="17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3" fontId="19" fillId="0" borderId="19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20" xfId="0" applyFont="1" applyFill="1" applyBorder="1" applyAlignment="1">
      <alignment horizontal="right" wrapText="1"/>
    </xf>
    <xf numFmtId="0" fontId="20" fillId="0" borderId="21" xfId="0" applyFont="1" applyFill="1" applyBorder="1" applyAlignment="1">
      <alignment horizontal="right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19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6"/>
  <sheetViews>
    <sheetView showGridLines="0" tabSelected="1" zoomScalePageLayoutView="0" workbookViewId="0" topLeftCell="A1">
      <selection activeCell="E251" sqref="E251"/>
    </sheetView>
  </sheetViews>
  <sheetFormatPr defaultColWidth="9.140625" defaultRowHeight="15"/>
  <cols>
    <col min="1" max="1" width="12.57421875" style="4" customWidth="1"/>
    <col min="2" max="2" width="18.57421875" style="4" customWidth="1"/>
    <col min="3" max="3" width="55.7109375" style="4" customWidth="1"/>
    <col min="4" max="4" width="14.421875" style="4" customWidth="1"/>
    <col min="5" max="5" width="14.28125" style="4" bestFit="1" customWidth="1"/>
    <col min="6" max="6" width="15.140625" style="4" customWidth="1"/>
    <col min="7" max="7" width="20.140625" style="4" customWidth="1"/>
    <col min="8" max="16384" width="9.140625" style="4" customWidth="1"/>
  </cols>
  <sheetData>
    <row r="1" spans="1:21" ht="23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ht="18" customHeight="1"/>
    <row r="3" spans="1:21" ht="15" customHeight="1">
      <c r="A3" s="1" t="s">
        <v>103</v>
      </c>
      <c r="B3" s="1"/>
      <c r="C3" s="1"/>
      <c r="D3" s="1"/>
      <c r="E3" s="2"/>
      <c r="F3" s="2"/>
      <c r="G3" s="2"/>
      <c r="H3" s="44"/>
      <c r="I3" s="3"/>
      <c r="J3" s="3"/>
      <c r="K3" s="45"/>
      <c r="L3" s="45"/>
      <c r="M3" s="45"/>
      <c r="N3" s="45"/>
      <c r="O3" s="45"/>
      <c r="P3" s="45"/>
      <c r="Q3" s="1"/>
      <c r="R3" s="1"/>
      <c r="S3" s="1"/>
      <c r="T3" s="1"/>
      <c r="U3" s="1"/>
    </row>
    <row r="4" spans="1:21" ht="12.75" customHeight="1">
      <c r="A4" s="50" t="s">
        <v>104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7" ht="51" customHeight="1">
      <c r="A6" s="5" t="s">
        <v>0</v>
      </c>
      <c r="B6" s="5" t="s">
        <v>1</v>
      </c>
      <c r="C6" s="5" t="s">
        <v>2</v>
      </c>
      <c r="D6" s="5" t="s">
        <v>3</v>
      </c>
      <c r="E6" s="5" t="s">
        <v>94</v>
      </c>
      <c r="F6" s="5" t="s">
        <v>95</v>
      </c>
      <c r="G6" s="6" t="s">
        <v>96</v>
      </c>
    </row>
    <row r="7" spans="1:7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15.75" thickBot="1">
      <c r="A8" s="7">
        <v>31</v>
      </c>
      <c r="B8" s="8">
        <v>2382</v>
      </c>
      <c r="C8" s="9" t="s">
        <v>6</v>
      </c>
      <c r="D8" s="9" t="s">
        <v>4</v>
      </c>
      <c r="E8" s="10">
        <v>540365</v>
      </c>
      <c r="F8" s="10">
        <v>1537</v>
      </c>
      <c r="G8" s="10"/>
    </row>
    <row r="9" spans="1:7" ht="15">
      <c r="A9" s="11">
        <v>15</v>
      </c>
      <c r="B9" s="12">
        <v>2032</v>
      </c>
      <c r="C9" s="13" t="s">
        <v>7</v>
      </c>
      <c r="D9" s="13" t="s">
        <v>4</v>
      </c>
      <c r="E9" s="14">
        <v>1223199</v>
      </c>
      <c r="F9" s="14">
        <v>2558</v>
      </c>
      <c r="G9" s="14"/>
    </row>
    <row r="10" spans="1:7" ht="15">
      <c r="A10" s="15">
        <v>15</v>
      </c>
      <c r="B10" s="16">
        <v>2032</v>
      </c>
      <c r="C10" s="17" t="s">
        <v>7</v>
      </c>
      <c r="D10" s="17" t="s">
        <v>5</v>
      </c>
      <c r="E10" s="18">
        <v>0</v>
      </c>
      <c r="F10" s="18">
        <v>45</v>
      </c>
      <c r="G10" s="18"/>
    </row>
    <row r="11" spans="1:7" ht="15.75" thickBot="1">
      <c r="A11" s="7"/>
      <c r="B11" s="8"/>
      <c r="C11" s="19" t="s">
        <v>93</v>
      </c>
      <c r="D11" s="19"/>
      <c r="E11" s="20">
        <f>SUM(E9:E10)</f>
        <v>1223199</v>
      </c>
      <c r="F11" s="20"/>
      <c r="G11" s="20"/>
    </row>
    <row r="12" spans="1:7" ht="15">
      <c r="A12" s="11">
        <v>75</v>
      </c>
      <c r="B12" s="12">
        <v>4000</v>
      </c>
      <c r="C12" s="13" t="s">
        <v>8</v>
      </c>
      <c r="D12" s="13" t="s">
        <v>9</v>
      </c>
      <c r="E12" s="14">
        <v>664798</v>
      </c>
      <c r="F12" s="14">
        <v>1706</v>
      </c>
      <c r="G12" s="14"/>
    </row>
    <row r="13" spans="1:7" ht="15">
      <c r="A13" s="15">
        <v>75</v>
      </c>
      <c r="B13" s="16">
        <v>4000</v>
      </c>
      <c r="C13" s="17" t="s">
        <v>8</v>
      </c>
      <c r="D13" s="17" t="s">
        <v>4</v>
      </c>
      <c r="E13" s="21">
        <v>82419</v>
      </c>
      <c r="F13" s="21">
        <v>88</v>
      </c>
      <c r="G13" s="21"/>
    </row>
    <row r="14" spans="1:7" ht="15.75" thickBot="1">
      <c r="A14" s="7"/>
      <c r="B14" s="8"/>
      <c r="C14" s="19" t="s">
        <v>93</v>
      </c>
      <c r="D14" s="9"/>
      <c r="E14" s="20">
        <f>SUM(E12:E13)</f>
        <v>747217</v>
      </c>
      <c r="F14" s="20"/>
      <c r="G14" s="20"/>
    </row>
    <row r="15" spans="1:7" ht="15">
      <c r="A15" s="11">
        <v>62</v>
      </c>
      <c r="B15" s="12">
        <v>510</v>
      </c>
      <c r="C15" s="13" t="s">
        <v>10</v>
      </c>
      <c r="D15" s="13" t="s">
        <v>11</v>
      </c>
      <c r="E15" s="14">
        <v>817377</v>
      </c>
      <c r="F15" s="22">
        <v>1768</v>
      </c>
      <c r="G15" s="22"/>
    </row>
    <row r="16" spans="1:7" ht="15">
      <c r="A16" s="15">
        <v>62</v>
      </c>
      <c r="B16" s="16">
        <v>510</v>
      </c>
      <c r="C16" s="17" t="s">
        <v>10</v>
      </c>
      <c r="D16" s="17" t="s">
        <v>4</v>
      </c>
      <c r="E16" s="18">
        <v>0</v>
      </c>
      <c r="F16" s="18">
        <v>0</v>
      </c>
      <c r="G16" s="18"/>
    </row>
    <row r="17" spans="1:7" ht="15">
      <c r="A17" s="15">
        <v>62</v>
      </c>
      <c r="B17" s="16">
        <v>510</v>
      </c>
      <c r="C17" s="17" t="s">
        <v>10</v>
      </c>
      <c r="D17" s="17" t="s">
        <v>5</v>
      </c>
      <c r="E17" s="18">
        <v>63678</v>
      </c>
      <c r="F17" s="18">
        <v>57</v>
      </c>
      <c r="G17" s="18"/>
    </row>
    <row r="18" spans="1:7" ht="15.75" thickBot="1">
      <c r="A18" s="7"/>
      <c r="B18" s="8"/>
      <c r="C18" s="19" t="s">
        <v>93</v>
      </c>
      <c r="D18" s="9"/>
      <c r="E18" s="20">
        <f>SUM(E15:E17)</f>
        <v>881055</v>
      </c>
      <c r="F18" s="23"/>
      <c r="G18" s="23"/>
    </row>
    <row r="19" spans="1:7" ht="15">
      <c r="A19" s="11">
        <v>31</v>
      </c>
      <c r="B19" s="12">
        <v>3202</v>
      </c>
      <c r="C19" s="13" t="s">
        <v>12</v>
      </c>
      <c r="D19" s="13" t="s">
        <v>4</v>
      </c>
      <c r="E19" s="14">
        <v>940482</v>
      </c>
      <c r="F19" s="14">
        <v>1637</v>
      </c>
      <c r="G19" s="14"/>
    </row>
    <row r="20" spans="1:7" ht="15">
      <c r="A20" s="15">
        <v>31</v>
      </c>
      <c r="B20" s="16">
        <v>3202</v>
      </c>
      <c r="C20" s="17" t="s">
        <v>12</v>
      </c>
      <c r="D20" s="17" t="s">
        <v>5</v>
      </c>
      <c r="E20" s="21">
        <v>165409</v>
      </c>
      <c r="F20" s="21">
        <v>420</v>
      </c>
      <c r="G20" s="21"/>
    </row>
    <row r="21" spans="1:7" ht="15.75" thickBot="1">
      <c r="A21" s="7"/>
      <c r="B21" s="8"/>
      <c r="C21" s="19" t="s">
        <v>93</v>
      </c>
      <c r="D21" s="9"/>
      <c r="E21" s="20">
        <f>SUM(E19:E20)</f>
        <v>1105891</v>
      </c>
      <c r="F21" s="20"/>
      <c r="G21" s="20"/>
    </row>
    <row r="22" spans="1:7" ht="15">
      <c r="A22" s="11">
        <v>71</v>
      </c>
      <c r="B22" s="12">
        <v>965</v>
      </c>
      <c r="C22" s="13" t="s">
        <v>13</v>
      </c>
      <c r="D22" s="13" t="s">
        <v>4</v>
      </c>
      <c r="E22" s="14">
        <v>3750588</v>
      </c>
      <c r="F22" s="14">
        <v>10421</v>
      </c>
      <c r="G22" s="14"/>
    </row>
    <row r="23" spans="1:7" ht="15">
      <c r="A23" s="15">
        <v>71</v>
      </c>
      <c r="B23" s="16">
        <v>965</v>
      </c>
      <c r="C23" s="17" t="s">
        <v>13</v>
      </c>
      <c r="D23" s="17" t="s">
        <v>5</v>
      </c>
      <c r="E23" s="21">
        <v>10313973</v>
      </c>
      <c r="F23" s="21">
        <v>23116</v>
      </c>
      <c r="G23" s="24">
        <v>6207002</v>
      </c>
    </row>
    <row r="24" spans="1:7" ht="15.75" thickBot="1">
      <c r="A24" s="7"/>
      <c r="B24" s="8"/>
      <c r="C24" s="19" t="s">
        <v>93</v>
      </c>
      <c r="D24" s="9"/>
      <c r="E24" s="20">
        <f>SUM(E22:E23)</f>
        <v>14064561</v>
      </c>
      <c r="F24" s="20"/>
      <c r="G24" s="20"/>
    </row>
    <row r="25" spans="1:7" ht="15.75" thickBot="1">
      <c r="A25" s="25">
        <v>31</v>
      </c>
      <c r="B25" s="26">
        <v>627</v>
      </c>
      <c r="C25" s="27" t="s">
        <v>14</v>
      </c>
      <c r="D25" s="27" t="s">
        <v>5</v>
      </c>
      <c r="E25" s="28">
        <v>27989</v>
      </c>
      <c r="F25" s="29">
        <v>86</v>
      </c>
      <c r="G25" s="28"/>
    </row>
    <row r="26" spans="1:7" ht="15.75" thickBot="1">
      <c r="A26" s="25">
        <v>76</v>
      </c>
      <c r="B26" s="26">
        <v>117</v>
      </c>
      <c r="C26" s="27" t="s">
        <v>15</v>
      </c>
      <c r="D26" s="27" t="s">
        <v>4</v>
      </c>
      <c r="E26" s="28">
        <v>947334</v>
      </c>
      <c r="F26" s="29">
        <v>1340</v>
      </c>
      <c r="G26" s="28"/>
    </row>
    <row r="27" spans="1:7" ht="15.75" thickBot="1">
      <c r="A27" s="25">
        <v>31</v>
      </c>
      <c r="B27" s="26">
        <v>958</v>
      </c>
      <c r="C27" s="27" t="s">
        <v>16</v>
      </c>
      <c r="D27" s="27" t="s">
        <v>11</v>
      </c>
      <c r="E27" s="28">
        <v>3825732</v>
      </c>
      <c r="F27" s="29">
        <v>7402</v>
      </c>
      <c r="G27" s="28"/>
    </row>
    <row r="28" spans="1:7" ht="47.25" customHeight="1">
      <c r="A28" s="15">
        <v>75</v>
      </c>
      <c r="B28" s="16">
        <v>144</v>
      </c>
      <c r="C28" s="16" t="s">
        <v>17</v>
      </c>
      <c r="D28" s="17" t="s">
        <v>9</v>
      </c>
      <c r="E28" s="21">
        <v>8895518</v>
      </c>
      <c r="F28" s="21">
        <v>17079</v>
      </c>
      <c r="G28" s="21"/>
    </row>
    <row r="29" spans="1:7" ht="45">
      <c r="A29" s="15">
        <v>75</v>
      </c>
      <c r="B29" s="16">
        <v>144</v>
      </c>
      <c r="C29" s="16" t="s">
        <v>17</v>
      </c>
      <c r="D29" s="17" t="s">
        <v>4</v>
      </c>
      <c r="E29" s="18">
        <v>330</v>
      </c>
      <c r="F29" s="18">
        <v>17</v>
      </c>
      <c r="G29" s="18"/>
    </row>
    <row r="30" spans="1:7" ht="45">
      <c r="A30" s="15">
        <v>75</v>
      </c>
      <c r="B30" s="16">
        <v>144</v>
      </c>
      <c r="C30" s="16" t="s">
        <v>17</v>
      </c>
      <c r="D30" s="17" t="s">
        <v>5</v>
      </c>
      <c r="E30" s="21">
        <v>30065</v>
      </c>
      <c r="F30" s="21">
        <v>57</v>
      </c>
      <c r="G30" s="24">
        <v>26838</v>
      </c>
    </row>
    <row r="31" spans="1:7" ht="15.75" thickBot="1">
      <c r="A31" s="7"/>
      <c r="B31" s="8"/>
      <c r="C31" s="19" t="s">
        <v>93</v>
      </c>
      <c r="D31" s="9"/>
      <c r="E31" s="20">
        <f>SUM(E28:E30)</f>
        <v>8925913</v>
      </c>
      <c r="F31" s="20"/>
      <c r="G31" s="20"/>
    </row>
    <row r="32" spans="1:7" ht="15">
      <c r="A32" s="11">
        <v>34</v>
      </c>
      <c r="B32" s="12">
        <v>468</v>
      </c>
      <c r="C32" s="13" t="s">
        <v>18</v>
      </c>
      <c r="D32" s="13" t="s">
        <v>4</v>
      </c>
      <c r="E32" s="14">
        <v>147616</v>
      </c>
      <c r="F32" s="14">
        <v>464</v>
      </c>
      <c r="G32" s="30"/>
    </row>
    <row r="33" spans="1:7" ht="15">
      <c r="A33" s="15">
        <v>34</v>
      </c>
      <c r="B33" s="16">
        <v>468</v>
      </c>
      <c r="C33" s="17" t="s">
        <v>18</v>
      </c>
      <c r="D33" s="17" t="s">
        <v>5</v>
      </c>
      <c r="E33" s="21">
        <v>148020</v>
      </c>
      <c r="F33" s="21">
        <v>246</v>
      </c>
      <c r="G33" s="24">
        <v>38881</v>
      </c>
    </row>
    <row r="34" spans="1:7" ht="15.75" thickBot="1">
      <c r="A34" s="7"/>
      <c r="B34" s="8"/>
      <c r="C34" s="19" t="s">
        <v>93</v>
      </c>
      <c r="D34" s="9"/>
      <c r="E34" s="20">
        <f>SUM(E32:E33)</f>
        <v>295636</v>
      </c>
      <c r="F34" s="20"/>
      <c r="G34" s="20"/>
    </row>
    <row r="35" spans="1:7" ht="15">
      <c r="A35" s="11">
        <v>31</v>
      </c>
      <c r="B35" s="12">
        <v>7158</v>
      </c>
      <c r="C35" s="13" t="s">
        <v>19</v>
      </c>
      <c r="D35" s="13" t="s">
        <v>4</v>
      </c>
      <c r="E35" s="14">
        <v>1274061</v>
      </c>
      <c r="F35" s="14">
        <v>979</v>
      </c>
      <c r="G35" s="14"/>
    </row>
    <row r="36" spans="1:7" ht="15">
      <c r="A36" s="15">
        <v>31</v>
      </c>
      <c r="B36" s="16">
        <v>7158</v>
      </c>
      <c r="C36" s="17" t="s">
        <v>19</v>
      </c>
      <c r="D36" s="17" t="s">
        <v>5</v>
      </c>
      <c r="E36" s="21">
        <v>5038565</v>
      </c>
      <c r="F36" s="21">
        <v>8165</v>
      </c>
      <c r="G36" s="24">
        <f>1200383+1815892</f>
        <v>3016275</v>
      </c>
    </row>
    <row r="37" spans="1:7" ht="15.75" thickBot="1">
      <c r="A37" s="7"/>
      <c r="B37" s="8"/>
      <c r="C37" s="19" t="s">
        <v>93</v>
      </c>
      <c r="D37" s="9"/>
      <c r="E37" s="20">
        <f>SUM(E35:E36)</f>
        <v>6312626</v>
      </c>
      <c r="F37" s="20"/>
      <c r="G37" s="20"/>
    </row>
    <row r="38" spans="1:7" ht="15">
      <c r="A38" s="11">
        <v>75</v>
      </c>
      <c r="B38" s="12">
        <v>119</v>
      </c>
      <c r="C38" s="13" t="s">
        <v>20</v>
      </c>
      <c r="D38" s="13" t="s">
        <v>4</v>
      </c>
      <c r="E38" s="14">
        <v>1107935</v>
      </c>
      <c r="F38" s="14">
        <v>2862</v>
      </c>
      <c r="G38" s="14"/>
    </row>
    <row r="39" spans="1:7" ht="15">
      <c r="A39" s="15">
        <v>75</v>
      </c>
      <c r="B39" s="16">
        <v>119</v>
      </c>
      <c r="C39" s="17" t="s">
        <v>20</v>
      </c>
      <c r="D39" s="17" t="s">
        <v>5</v>
      </c>
      <c r="E39" s="21">
        <v>3171759</v>
      </c>
      <c r="F39" s="21">
        <v>7466</v>
      </c>
      <c r="G39" s="24">
        <v>1878040</v>
      </c>
    </row>
    <row r="40" spans="1:7" ht="15.75" thickBot="1">
      <c r="A40" s="7"/>
      <c r="B40" s="8"/>
      <c r="C40" s="19" t="s">
        <v>93</v>
      </c>
      <c r="D40" s="9"/>
      <c r="E40" s="20">
        <f>SUM(E38:E39)</f>
        <v>4279694</v>
      </c>
      <c r="F40" s="20"/>
      <c r="G40" s="20"/>
    </row>
    <row r="41" spans="1:7" ht="15">
      <c r="A41" s="11">
        <v>11</v>
      </c>
      <c r="B41" s="12">
        <v>2300</v>
      </c>
      <c r="C41" s="13" t="s">
        <v>21</v>
      </c>
      <c r="D41" s="13" t="s">
        <v>4</v>
      </c>
      <c r="E41" s="14">
        <v>622128</v>
      </c>
      <c r="F41" s="14">
        <v>1724</v>
      </c>
      <c r="G41" s="14"/>
    </row>
    <row r="42" spans="1:7" ht="15">
      <c r="A42" s="15">
        <v>11</v>
      </c>
      <c r="B42" s="16">
        <v>2300</v>
      </c>
      <c r="C42" s="17" t="s">
        <v>21</v>
      </c>
      <c r="D42" s="17" t="s">
        <v>5</v>
      </c>
      <c r="E42" s="21">
        <v>160711</v>
      </c>
      <c r="F42" s="21">
        <v>376</v>
      </c>
      <c r="G42" s="24">
        <v>21024</v>
      </c>
    </row>
    <row r="43" spans="1:7" ht="15.75" thickBot="1">
      <c r="A43" s="7"/>
      <c r="B43" s="8"/>
      <c r="C43" s="19" t="s">
        <v>93</v>
      </c>
      <c r="D43" s="9"/>
      <c r="E43" s="20">
        <f>SUM(E41:E42)</f>
        <v>782839</v>
      </c>
      <c r="F43" s="20"/>
      <c r="G43" s="20"/>
    </row>
    <row r="44" spans="1:7" ht="15.75" thickBot="1">
      <c r="A44" s="25">
        <v>34</v>
      </c>
      <c r="B44" s="26">
        <v>2351</v>
      </c>
      <c r="C44" s="27" t="s">
        <v>22</v>
      </c>
      <c r="D44" s="27" t="s">
        <v>5</v>
      </c>
      <c r="E44" s="28">
        <v>3115</v>
      </c>
      <c r="F44" s="29">
        <v>90</v>
      </c>
      <c r="G44" s="29"/>
    </row>
    <row r="45" spans="1:7" ht="15">
      <c r="A45" s="11">
        <v>71</v>
      </c>
      <c r="B45" s="12">
        <v>4011</v>
      </c>
      <c r="C45" s="13" t="s">
        <v>23</v>
      </c>
      <c r="D45" s="13" t="s">
        <v>9</v>
      </c>
      <c r="E45" s="14">
        <v>2145472</v>
      </c>
      <c r="F45" s="14">
        <v>6363</v>
      </c>
      <c r="G45" s="14"/>
    </row>
    <row r="46" spans="1:7" ht="15">
      <c r="A46" s="15">
        <v>71</v>
      </c>
      <c r="B46" s="16">
        <v>4011</v>
      </c>
      <c r="C46" s="17" t="s">
        <v>23</v>
      </c>
      <c r="D46" s="17" t="s">
        <v>11</v>
      </c>
      <c r="E46" s="21">
        <v>2421678</v>
      </c>
      <c r="F46" s="21">
        <v>8359</v>
      </c>
      <c r="G46" s="21"/>
    </row>
    <row r="47" spans="1:7" ht="15">
      <c r="A47" s="15">
        <v>71</v>
      </c>
      <c r="B47" s="16">
        <v>4011</v>
      </c>
      <c r="C47" s="17" t="s">
        <v>23</v>
      </c>
      <c r="D47" s="17" t="s">
        <v>4</v>
      </c>
      <c r="E47" s="21">
        <v>4071022</v>
      </c>
      <c r="F47" s="21">
        <v>12466</v>
      </c>
      <c r="G47" s="21"/>
    </row>
    <row r="48" spans="1:7" ht="15">
      <c r="A48" s="15">
        <v>71</v>
      </c>
      <c r="B48" s="16">
        <v>4011</v>
      </c>
      <c r="C48" s="17" t="s">
        <v>23</v>
      </c>
      <c r="D48" s="17" t="s">
        <v>5</v>
      </c>
      <c r="E48" s="21">
        <v>14940</v>
      </c>
      <c r="F48" s="21">
        <v>82</v>
      </c>
      <c r="G48" s="21"/>
    </row>
    <row r="49" spans="1:7" ht="15.75" thickBot="1">
      <c r="A49" s="7"/>
      <c r="B49" s="8"/>
      <c r="C49" s="19" t="s">
        <v>93</v>
      </c>
      <c r="D49" s="9"/>
      <c r="E49" s="20">
        <f>SUM(E45:E48)</f>
        <v>8653112</v>
      </c>
      <c r="F49" s="20"/>
      <c r="G49" s="20"/>
    </row>
    <row r="50" spans="1:7" ht="15">
      <c r="A50" s="11">
        <v>75</v>
      </c>
      <c r="B50" s="12">
        <v>4003</v>
      </c>
      <c r="C50" s="13" t="s">
        <v>24</v>
      </c>
      <c r="D50" s="13" t="s">
        <v>4</v>
      </c>
      <c r="E50" s="14">
        <v>1975114</v>
      </c>
      <c r="F50" s="14">
        <v>5234</v>
      </c>
      <c r="G50" s="14"/>
    </row>
    <row r="51" spans="1:7" ht="15">
      <c r="A51" s="15">
        <v>75</v>
      </c>
      <c r="B51" s="16">
        <v>4003</v>
      </c>
      <c r="C51" s="17" t="s">
        <v>24</v>
      </c>
      <c r="D51" s="17" t="s">
        <v>5</v>
      </c>
      <c r="E51" s="21">
        <v>3091</v>
      </c>
      <c r="F51" s="21">
        <v>304</v>
      </c>
      <c r="G51" s="21"/>
    </row>
    <row r="52" spans="1:7" ht="15.75" thickBot="1">
      <c r="A52" s="7"/>
      <c r="B52" s="8"/>
      <c r="C52" s="19" t="s">
        <v>93</v>
      </c>
      <c r="D52" s="9"/>
      <c r="E52" s="20">
        <f>SUM(E50:E51)</f>
        <v>1978205</v>
      </c>
      <c r="F52" s="20"/>
      <c r="G52" s="20"/>
    </row>
    <row r="53" spans="1:7" ht="15">
      <c r="A53" s="11">
        <v>75</v>
      </c>
      <c r="B53" s="12">
        <v>184</v>
      </c>
      <c r="C53" s="13" t="s">
        <v>25</v>
      </c>
      <c r="D53" s="13" t="s">
        <v>4</v>
      </c>
      <c r="E53" s="14">
        <v>711360</v>
      </c>
      <c r="F53" s="14">
        <v>1415</v>
      </c>
      <c r="G53" s="30">
        <v>142000</v>
      </c>
    </row>
    <row r="54" spans="1:7" ht="15">
      <c r="A54" s="15">
        <v>75</v>
      </c>
      <c r="B54" s="16">
        <v>184</v>
      </c>
      <c r="C54" s="17" t="s">
        <v>25</v>
      </c>
      <c r="D54" s="17" t="s">
        <v>5</v>
      </c>
      <c r="E54" s="18">
        <v>342</v>
      </c>
      <c r="F54" s="18">
        <v>0</v>
      </c>
      <c r="G54" s="31">
        <v>862</v>
      </c>
    </row>
    <row r="55" spans="1:7" ht="15.75" thickBot="1">
      <c r="A55" s="7"/>
      <c r="B55" s="8"/>
      <c r="C55" s="19" t="s">
        <v>93</v>
      </c>
      <c r="D55" s="9"/>
      <c r="E55" s="20">
        <f>SUM(E53:E54)</f>
        <v>711702</v>
      </c>
      <c r="F55" s="20"/>
      <c r="G55" s="20"/>
    </row>
    <row r="56" spans="1:7" ht="15">
      <c r="A56" s="11">
        <v>34</v>
      </c>
      <c r="B56" s="12">
        <v>1502</v>
      </c>
      <c r="C56" s="13" t="s">
        <v>26</v>
      </c>
      <c r="D56" s="13" t="s">
        <v>11</v>
      </c>
      <c r="E56" s="14">
        <v>259920</v>
      </c>
      <c r="F56" s="14">
        <v>71</v>
      </c>
      <c r="G56" s="14"/>
    </row>
    <row r="57" spans="1:7" ht="15">
      <c r="A57" s="15">
        <v>34</v>
      </c>
      <c r="B57" s="16">
        <v>1502</v>
      </c>
      <c r="C57" s="17" t="s">
        <v>26</v>
      </c>
      <c r="D57" s="17" t="s">
        <v>4</v>
      </c>
      <c r="E57" s="21">
        <v>598300</v>
      </c>
      <c r="F57" s="21">
        <v>1917</v>
      </c>
      <c r="G57" s="21"/>
    </row>
    <row r="58" spans="1:7" ht="15">
      <c r="A58" s="15">
        <v>34</v>
      </c>
      <c r="B58" s="16">
        <v>1502</v>
      </c>
      <c r="C58" s="17" t="s">
        <v>26</v>
      </c>
      <c r="D58" s="17" t="s">
        <v>5</v>
      </c>
      <c r="E58" s="21">
        <v>7003</v>
      </c>
      <c r="F58" s="21">
        <v>84</v>
      </c>
      <c r="G58" s="21"/>
    </row>
    <row r="59" spans="1:7" ht="15.75" thickBot="1">
      <c r="A59" s="7"/>
      <c r="B59" s="8"/>
      <c r="C59" s="19" t="s">
        <v>93</v>
      </c>
      <c r="D59" s="9"/>
      <c r="E59" s="20">
        <f>SUM(E56:E58)</f>
        <v>865223</v>
      </c>
      <c r="F59" s="20"/>
      <c r="G59" s="20"/>
    </row>
    <row r="60" spans="1:7" ht="15">
      <c r="A60" s="15">
        <v>34</v>
      </c>
      <c r="B60" s="16">
        <v>990</v>
      </c>
      <c r="C60" s="17" t="s">
        <v>27</v>
      </c>
      <c r="D60" s="17" t="s">
        <v>4</v>
      </c>
      <c r="E60" s="21">
        <v>661673</v>
      </c>
      <c r="F60" s="21">
        <v>1990</v>
      </c>
      <c r="G60" s="21"/>
    </row>
    <row r="61" spans="1:7" ht="15">
      <c r="A61" s="15">
        <v>34</v>
      </c>
      <c r="B61" s="16">
        <v>990</v>
      </c>
      <c r="C61" s="17" t="s">
        <v>27</v>
      </c>
      <c r="D61" s="17" t="s">
        <v>5</v>
      </c>
      <c r="E61" s="21">
        <v>16120</v>
      </c>
      <c r="F61" s="21">
        <v>41</v>
      </c>
      <c r="G61" s="21"/>
    </row>
    <row r="62" spans="1:7" ht="15.75" thickBot="1">
      <c r="A62" s="7"/>
      <c r="B62" s="8"/>
      <c r="C62" s="19" t="s">
        <v>93</v>
      </c>
      <c r="D62" s="9"/>
      <c r="E62" s="20">
        <f>SUM(E60:E61)</f>
        <v>677793</v>
      </c>
      <c r="F62" s="20"/>
      <c r="G62" s="20"/>
    </row>
    <row r="63" spans="1:7" ht="15">
      <c r="A63" s="11">
        <v>34</v>
      </c>
      <c r="B63" s="12">
        <v>2500</v>
      </c>
      <c r="C63" s="13" t="s">
        <v>28</v>
      </c>
      <c r="D63" s="13" t="s">
        <v>4</v>
      </c>
      <c r="E63" s="14">
        <v>115508</v>
      </c>
      <c r="F63" s="14">
        <v>424</v>
      </c>
      <c r="G63" s="14"/>
    </row>
    <row r="64" spans="1:7" ht="15">
      <c r="A64" s="15">
        <v>34</v>
      </c>
      <c r="B64" s="16">
        <v>2500</v>
      </c>
      <c r="C64" s="17" t="s">
        <v>28</v>
      </c>
      <c r="D64" s="17" t="s">
        <v>5</v>
      </c>
      <c r="E64" s="21">
        <v>49785</v>
      </c>
      <c r="F64" s="21">
        <v>93</v>
      </c>
      <c r="G64" s="21"/>
    </row>
    <row r="65" spans="1:7" ht="15.75" thickBot="1">
      <c r="A65" s="7"/>
      <c r="B65" s="8"/>
      <c r="C65" s="19" t="s">
        <v>93</v>
      </c>
      <c r="D65" s="9"/>
      <c r="E65" s="20">
        <f>SUM(E63:E64)</f>
        <v>165293</v>
      </c>
      <c r="F65" s="20"/>
      <c r="G65" s="20"/>
    </row>
    <row r="66" spans="1:7" ht="15">
      <c r="A66" s="11">
        <v>71</v>
      </c>
      <c r="B66" s="12">
        <v>994</v>
      </c>
      <c r="C66" s="13" t="s">
        <v>29</v>
      </c>
      <c r="D66" s="13" t="s">
        <v>4</v>
      </c>
      <c r="E66" s="14">
        <v>103668</v>
      </c>
      <c r="F66" s="14">
        <v>761</v>
      </c>
      <c r="G66" s="14"/>
    </row>
    <row r="67" spans="1:7" ht="15">
      <c r="A67" s="15">
        <v>71</v>
      </c>
      <c r="B67" s="16">
        <v>994</v>
      </c>
      <c r="C67" s="17" t="s">
        <v>29</v>
      </c>
      <c r="D67" s="17" t="s">
        <v>5</v>
      </c>
      <c r="E67" s="21">
        <v>2380</v>
      </c>
      <c r="F67" s="21">
        <v>25</v>
      </c>
      <c r="G67" s="21"/>
    </row>
    <row r="68" spans="1:7" ht="15.75" thickBot="1">
      <c r="A68" s="7"/>
      <c r="B68" s="8"/>
      <c r="C68" s="19" t="s">
        <v>93</v>
      </c>
      <c r="D68" s="9"/>
      <c r="E68" s="20">
        <f>SUM(E66:E67)</f>
        <v>106048</v>
      </c>
      <c r="F68" s="20"/>
      <c r="G68" s="20"/>
    </row>
    <row r="69" spans="1:7" ht="15.75" thickBot="1">
      <c r="A69" s="25">
        <v>15</v>
      </c>
      <c r="B69" s="26">
        <v>4012</v>
      </c>
      <c r="C69" s="27" t="s">
        <v>30</v>
      </c>
      <c r="D69" s="27" t="s">
        <v>4</v>
      </c>
      <c r="E69" s="28">
        <v>840800</v>
      </c>
      <c r="F69" s="28">
        <v>1204</v>
      </c>
      <c r="G69" s="28"/>
    </row>
    <row r="70" spans="1:7" ht="15">
      <c r="A70" s="11">
        <v>31</v>
      </c>
      <c r="B70" s="12">
        <v>3201</v>
      </c>
      <c r="C70" s="13" t="s">
        <v>31</v>
      </c>
      <c r="D70" s="13" t="s">
        <v>4</v>
      </c>
      <c r="E70" s="14">
        <v>27374</v>
      </c>
      <c r="F70" s="14">
        <v>180</v>
      </c>
      <c r="G70" s="14"/>
    </row>
    <row r="71" spans="1:7" ht="15">
      <c r="A71" s="15">
        <v>31</v>
      </c>
      <c r="B71" s="16">
        <v>3201</v>
      </c>
      <c r="C71" s="17" t="s">
        <v>31</v>
      </c>
      <c r="D71" s="17" t="s">
        <v>5</v>
      </c>
      <c r="E71" s="21">
        <v>31000</v>
      </c>
      <c r="F71" s="21">
        <v>46</v>
      </c>
      <c r="G71" s="21"/>
    </row>
    <row r="72" spans="1:7" ht="15.75" thickBot="1">
      <c r="A72" s="7"/>
      <c r="B72" s="8"/>
      <c r="C72" s="19" t="s">
        <v>93</v>
      </c>
      <c r="D72" s="9"/>
      <c r="E72" s="20">
        <f>SUM(E70:E71)</f>
        <v>58374</v>
      </c>
      <c r="F72" s="20"/>
      <c r="G72" s="20"/>
    </row>
    <row r="73" spans="1:7" ht="15">
      <c r="A73" s="11">
        <v>34</v>
      </c>
      <c r="B73" s="12">
        <v>1619</v>
      </c>
      <c r="C73" s="13" t="s">
        <v>32</v>
      </c>
      <c r="D73" s="13" t="s">
        <v>9</v>
      </c>
      <c r="E73" s="14">
        <v>42085</v>
      </c>
      <c r="F73" s="14">
        <v>109</v>
      </c>
      <c r="G73" s="14"/>
    </row>
    <row r="74" spans="1:7" ht="15">
      <c r="A74" s="15">
        <v>34</v>
      </c>
      <c r="B74" s="16">
        <v>1619</v>
      </c>
      <c r="C74" s="17" t="s">
        <v>32</v>
      </c>
      <c r="D74" s="17" t="s">
        <v>4</v>
      </c>
      <c r="E74" s="21">
        <v>1090687</v>
      </c>
      <c r="F74" s="21">
        <v>1482</v>
      </c>
      <c r="G74" s="21"/>
    </row>
    <row r="75" spans="1:7" ht="15">
      <c r="A75" s="15">
        <v>34</v>
      </c>
      <c r="B75" s="16">
        <v>1619</v>
      </c>
      <c r="C75" s="17" t="s">
        <v>32</v>
      </c>
      <c r="D75" s="17" t="s">
        <v>5</v>
      </c>
      <c r="E75" s="21">
        <v>3479014</v>
      </c>
      <c r="F75" s="21">
        <v>6794</v>
      </c>
      <c r="G75" s="21"/>
    </row>
    <row r="76" spans="1:7" ht="15.75" thickBot="1">
      <c r="A76" s="7"/>
      <c r="B76" s="8"/>
      <c r="C76" s="19" t="s">
        <v>93</v>
      </c>
      <c r="D76" s="9"/>
      <c r="E76" s="20">
        <f>SUM(E73:E75)</f>
        <v>4611786</v>
      </c>
      <c r="F76" s="20"/>
      <c r="G76" s="20"/>
    </row>
    <row r="77" spans="1:7" ht="15.75" thickBot="1">
      <c r="A77" s="25">
        <v>71</v>
      </c>
      <c r="B77" s="26">
        <v>996</v>
      </c>
      <c r="C77" s="27" t="s">
        <v>33</v>
      </c>
      <c r="D77" s="27" t="s">
        <v>4</v>
      </c>
      <c r="E77" s="28">
        <v>823106</v>
      </c>
      <c r="F77" s="29">
        <v>1847</v>
      </c>
      <c r="G77" s="29"/>
    </row>
    <row r="78" spans="1:7" ht="15.75" thickBot="1">
      <c r="A78" s="25">
        <v>31</v>
      </c>
      <c r="B78" s="26">
        <v>2387</v>
      </c>
      <c r="C78" s="27" t="s">
        <v>34</v>
      </c>
      <c r="D78" s="27" t="s">
        <v>4</v>
      </c>
      <c r="E78" s="28">
        <v>574181</v>
      </c>
      <c r="F78" s="29">
        <v>1170</v>
      </c>
      <c r="G78" s="29"/>
    </row>
    <row r="79" spans="1:7" ht="15">
      <c r="A79" s="11">
        <v>31</v>
      </c>
      <c r="B79" s="12">
        <v>646</v>
      </c>
      <c r="C79" s="13" t="s">
        <v>35</v>
      </c>
      <c r="D79" s="13" t="s">
        <v>9</v>
      </c>
      <c r="E79" s="14">
        <v>0</v>
      </c>
      <c r="F79" s="22">
        <v>33196</v>
      </c>
      <c r="G79" s="22"/>
    </row>
    <row r="80" spans="1:7" ht="15">
      <c r="A80" s="15">
        <v>31</v>
      </c>
      <c r="B80" s="16">
        <v>646</v>
      </c>
      <c r="C80" s="17" t="s">
        <v>35</v>
      </c>
      <c r="D80" s="17" t="s">
        <v>4</v>
      </c>
      <c r="E80" s="21">
        <v>1896591</v>
      </c>
      <c r="F80" s="18">
        <v>2571</v>
      </c>
      <c r="G80" s="18"/>
    </row>
    <row r="81" spans="1:7" ht="15">
      <c r="A81" s="15">
        <v>31</v>
      </c>
      <c r="B81" s="16">
        <v>646</v>
      </c>
      <c r="C81" s="17" t="s">
        <v>35</v>
      </c>
      <c r="D81" s="17" t="s">
        <v>5</v>
      </c>
      <c r="E81" s="21">
        <v>135475</v>
      </c>
      <c r="F81" s="18">
        <v>161</v>
      </c>
      <c r="G81" s="18"/>
    </row>
    <row r="82" spans="1:7" ht="15.75" thickBot="1">
      <c r="A82" s="7"/>
      <c r="B82" s="8"/>
      <c r="C82" s="19" t="s">
        <v>93</v>
      </c>
      <c r="D82" s="9"/>
      <c r="E82" s="20">
        <f>SUM(E79:E81)</f>
        <v>2032066</v>
      </c>
      <c r="F82" s="23"/>
      <c r="G82" s="23"/>
    </row>
    <row r="83" spans="1:7" ht="15">
      <c r="A83" s="11">
        <v>31</v>
      </c>
      <c r="B83" s="12">
        <v>950</v>
      </c>
      <c r="C83" s="13" t="s">
        <v>36</v>
      </c>
      <c r="D83" s="13" t="s">
        <v>11</v>
      </c>
      <c r="E83" s="14">
        <v>182412</v>
      </c>
      <c r="F83" s="14">
        <v>498</v>
      </c>
      <c r="G83" s="14"/>
    </row>
    <row r="84" spans="1:7" ht="15">
      <c r="A84" s="15">
        <v>31</v>
      </c>
      <c r="B84" s="16">
        <v>950</v>
      </c>
      <c r="C84" s="17" t="s">
        <v>36</v>
      </c>
      <c r="D84" s="17" t="s">
        <v>4</v>
      </c>
      <c r="E84" s="21">
        <v>26784</v>
      </c>
      <c r="F84" s="21">
        <v>86</v>
      </c>
      <c r="G84" s="21"/>
    </row>
    <row r="85" spans="1:7" ht="15">
      <c r="A85" s="15">
        <v>31</v>
      </c>
      <c r="B85" s="16">
        <v>950</v>
      </c>
      <c r="C85" s="17" t="s">
        <v>36</v>
      </c>
      <c r="D85" s="17" t="s">
        <v>5</v>
      </c>
      <c r="E85" s="21">
        <v>47394</v>
      </c>
      <c r="F85" s="21">
        <v>184</v>
      </c>
      <c r="G85" s="21"/>
    </row>
    <row r="86" spans="1:7" ht="15.75" thickBot="1">
      <c r="A86" s="7"/>
      <c r="B86" s="8"/>
      <c r="C86" s="19" t="s">
        <v>93</v>
      </c>
      <c r="D86" s="9"/>
      <c r="E86" s="20">
        <f>SUM(E83:E85)</f>
        <v>256590</v>
      </c>
      <c r="F86" s="20"/>
      <c r="G86" s="20"/>
    </row>
    <row r="87" spans="1:7" ht="15">
      <c r="A87" s="15">
        <v>31</v>
      </c>
      <c r="B87" s="16">
        <v>961</v>
      </c>
      <c r="C87" s="17" t="s">
        <v>37</v>
      </c>
      <c r="D87" s="17" t="s">
        <v>4</v>
      </c>
      <c r="E87" s="21">
        <v>423839</v>
      </c>
      <c r="F87" s="21">
        <v>687</v>
      </c>
      <c r="G87" s="21"/>
    </row>
    <row r="88" spans="1:7" ht="15">
      <c r="A88" s="15">
        <v>31</v>
      </c>
      <c r="B88" s="16">
        <v>961</v>
      </c>
      <c r="C88" s="17" t="s">
        <v>37</v>
      </c>
      <c r="D88" s="17" t="s">
        <v>5</v>
      </c>
      <c r="E88" s="21">
        <v>120405</v>
      </c>
      <c r="F88" s="21">
        <v>316</v>
      </c>
      <c r="G88" s="24">
        <v>24120</v>
      </c>
    </row>
    <row r="89" spans="1:7" ht="15.75" thickBot="1">
      <c r="A89" s="7"/>
      <c r="B89" s="8"/>
      <c r="C89" s="19" t="s">
        <v>93</v>
      </c>
      <c r="D89" s="9"/>
      <c r="E89" s="20">
        <f>SUM(E87:E88)</f>
        <v>544244</v>
      </c>
      <c r="F89" s="20"/>
      <c r="G89" s="20"/>
    </row>
    <row r="90" spans="1:7" ht="15">
      <c r="A90" s="11">
        <v>13</v>
      </c>
      <c r="B90" s="12">
        <v>1999</v>
      </c>
      <c r="C90" s="13" t="s">
        <v>38</v>
      </c>
      <c r="D90" s="13" t="s">
        <v>4</v>
      </c>
      <c r="E90" s="14">
        <v>70725</v>
      </c>
      <c r="F90" s="14">
        <v>201</v>
      </c>
      <c r="G90" s="14"/>
    </row>
    <row r="91" spans="1:7" ht="15">
      <c r="A91" s="15">
        <v>13</v>
      </c>
      <c r="B91" s="16">
        <v>1999</v>
      </c>
      <c r="C91" s="17" t="s">
        <v>38</v>
      </c>
      <c r="D91" s="17" t="s">
        <v>5</v>
      </c>
      <c r="E91" s="21">
        <v>32257</v>
      </c>
      <c r="F91" s="21">
        <v>4</v>
      </c>
      <c r="G91" s="21"/>
    </row>
    <row r="92" spans="1:7" ht="15.75" thickBot="1">
      <c r="A92" s="7"/>
      <c r="B92" s="8"/>
      <c r="C92" s="19" t="s">
        <v>93</v>
      </c>
      <c r="D92" s="9"/>
      <c r="E92" s="20">
        <f>SUM(E90:E91)</f>
        <v>102982</v>
      </c>
      <c r="F92" s="10"/>
      <c r="G92" s="10"/>
    </row>
    <row r="93" spans="1:7" ht="15">
      <c r="A93" s="11">
        <v>31</v>
      </c>
      <c r="B93" s="12">
        <v>2364</v>
      </c>
      <c r="C93" s="13" t="s">
        <v>39</v>
      </c>
      <c r="D93" s="13" t="s">
        <v>9</v>
      </c>
      <c r="E93" s="14">
        <v>6013360</v>
      </c>
      <c r="F93" s="14">
        <v>7123</v>
      </c>
      <c r="G93" s="14"/>
    </row>
    <row r="94" spans="1:7" ht="15">
      <c r="A94" s="15">
        <v>31</v>
      </c>
      <c r="B94" s="16">
        <v>2364</v>
      </c>
      <c r="C94" s="17" t="s">
        <v>39</v>
      </c>
      <c r="D94" s="17" t="s">
        <v>4</v>
      </c>
      <c r="E94" s="21">
        <v>34449</v>
      </c>
      <c r="F94" s="21">
        <v>92</v>
      </c>
      <c r="G94" s="21"/>
    </row>
    <row r="95" spans="1:7" ht="15.75" thickBot="1">
      <c r="A95" s="7"/>
      <c r="B95" s="8"/>
      <c r="C95" s="19" t="s">
        <v>93</v>
      </c>
      <c r="D95" s="9"/>
      <c r="E95" s="20">
        <f>SUM(E93:E94)</f>
        <v>6047809</v>
      </c>
      <c r="F95" s="20"/>
      <c r="G95" s="20"/>
    </row>
    <row r="96" spans="1:7" ht="15">
      <c r="A96" s="15">
        <v>15</v>
      </c>
      <c r="B96" s="16">
        <v>365</v>
      </c>
      <c r="C96" s="17" t="s">
        <v>40</v>
      </c>
      <c r="D96" s="17" t="s">
        <v>9</v>
      </c>
      <c r="E96" s="21">
        <v>17428360</v>
      </c>
      <c r="F96" s="21">
        <v>35394</v>
      </c>
      <c r="G96" s="21"/>
    </row>
    <row r="97" spans="1:7" ht="15">
      <c r="A97" s="15">
        <v>15</v>
      </c>
      <c r="B97" s="16">
        <v>365</v>
      </c>
      <c r="C97" s="17" t="s">
        <v>40</v>
      </c>
      <c r="D97" s="17" t="s">
        <v>11</v>
      </c>
      <c r="E97" s="21">
        <v>75782</v>
      </c>
      <c r="F97" s="21">
        <v>0</v>
      </c>
      <c r="G97" s="21"/>
    </row>
    <row r="98" spans="1:7" ht="15">
      <c r="A98" s="15">
        <v>15</v>
      </c>
      <c r="B98" s="16">
        <v>365</v>
      </c>
      <c r="C98" s="17" t="s">
        <v>40</v>
      </c>
      <c r="D98" s="17" t="s">
        <v>4</v>
      </c>
      <c r="E98" s="21">
        <v>6910667</v>
      </c>
      <c r="F98" s="21">
        <v>16818</v>
      </c>
      <c r="G98" s="21"/>
    </row>
    <row r="99" spans="1:7" ht="15">
      <c r="A99" s="15">
        <v>15</v>
      </c>
      <c r="B99" s="16">
        <v>365</v>
      </c>
      <c r="C99" s="17" t="s">
        <v>40</v>
      </c>
      <c r="D99" s="17" t="s">
        <v>5</v>
      </c>
      <c r="E99" s="21">
        <v>24043252</v>
      </c>
      <c r="F99" s="21">
        <v>41721</v>
      </c>
      <c r="G99" s="24">
        <v>18078852</v>
      </c>
    </row>
    <row r="100" spans="1:7" ht="15.75" thickBot="1">
      <c r="A100" s="7"/>
      <c r="B100" s="8"/>
      <c r="C100" s="19" t="s">
        <v>93</v>
      </c>
      <c r="D100" s="9"/>
      <c r="E100" s="20">
        <f>SUM(E96:E99)</f>
        <v>48458061</v>
      </c>
      <c r="F100" s="20"/>
      <c r="G100" s="20"/>
    </row>
    <row r="101" spans="1:7" ht="15">
      <c r="A101" s="11">
        <v>31</v>
      </c>
      <c r="B101" s="12">
        <v>945</v>
      </c>
      <c r="C101" s="13" t="s">
        <v>41</v>
      </c>
      <c r="D101" s="13" t="s">
        <v>9</v>
      </c>
      <c r="E101" s="14">
        <v>166397</v>
      </c>
      <c r="F101" s="14">
        <v>1277</v>
      </c>
      <c r="G101" s="14"/>
    </row>
    <row r="102" spans="1:7" ht="15">
      <c r="A102" s="15">
        <v>31</v>
      </c>
      <c r="B102" s="16">
        <v>945</v>
      </c>
      <c r="C102" s="17" t="s">
        <v>41</v>
      </c>
      <c r="D102" s="17" t="s">
        <v>4</v>
      </c>
      <c r="E102" s="21">
        <v>4749200</v>
      </c>
      <c r="F102" s="21">
        <v>5442</v>
      </c>
      <c r="G102" s="21"/>
    </row>
    <row r="103" spans="1:7" ht="15.75" thickBot="1">
      <c r="A103" s="7"/>
      <c r="B103" s="8"/>
      <c r="C103" s="19" t="s">
        <v>93</v>
      </c>
      <c r="D103" s="9"/>
      <c r="E103" s="20">
        <f>SUM(E101:E102)</f>
        <v>4915597</v>
      </c>
      <c r="F103" s="20"/>
      <c r="G103" s="20"/>
    </row>
    <row r="104" spans="1:7" ht="15">
      <c r="A104" s="15">
        <v>31</v>
      </c>
      <c r="B104" s="16">
        <v>949</v>
      </c>
      <c r="C104" s="17" t="s">
        <v>42</v>
      </c>
      <c r="D104" s="17" t="s">
        <v>4</v>
      </c>
      <c r="E104" s="21">
        <v>1234930</v>
      </c>
      <c r="F104" s="21">
        <v>1880</v>
      </c>
      <c r="G104" s="21"/>
    </row>
    <row r="105" spans="1:7" ht="15">
      <c r="A105" s="15">
        <v>31</v>
      </c>
      <c r="B105" s="16">
        <v>949</v>
      </c>
      <c r="C105" s="17" t="s">
        <v>42</v>
      </c>
      <c r="D105" s="17" t="s">
        <v>5</v>
      </c>
      <c r="E105" s="21">
        <v>2920</v>
      </c>
      <c r="F105" s="21">
        <v>10</v>
      </c>
      <c r="G105" s="21"/>
    </row>
    <row r="106" spans="1:7" ht="15.75" thickBot="1">
      <c r="A106" s="7"/>
      <c r="B106" s="8"/>
      <c r="C106" s="19" t="s">
        <v>93</v>
      </c>
      <c r="D106" s="9"/>
      <c r="E106" s="20">
        <f>SUM(E104:E105)</f>
        <v>1237850</v>
      </c>
      <c r="F106" s="20"/>
      <c r="G106" s="20"/>
    </row>
    <row r="107" spans="1:7" ht="15">
      <c r="A107" s="11">
        <v>31</v>
      </c>
      <c r="B107" s="12">
        <v>3203</v>
      </c>
      <c r="C107" s="13" t="s">
        <v>43</v>
      </c>
      <c r="D107" s="13" t="s">
        <v>4</v>
      </c>
      <c r="E107" s="14">
        <v>307887</v>
      </c>
      <c r="F107" s="14">
        <v>270</v>
      </c>
      <c r="G107" s="14"/>
    </row>
    <row r="108" spans="1:7" ht="15">
      <c r="A108" s="15">
        <v>31</v>
      </c>
      <c r="B108" s="16">
        <v>3203</v>
      </c>
      <c r="C108" s="17" t="s">
        <v>43</v>
      </c>
      <c r="D108" s="17" t="s">
        <v>5</v>
      </c>
      <c r="E108" s="21">
        <v>9764</v>
      </c>
      <c r="F108" s="21">
        <v>0</v>
      </c>
      <c r="G108" s="21"/>
    </row>
    <row r="109" spans="1:7" ht="15.75" thickBot="1">
      <c r="A109" s="7"/>
      <c r="B109" s="8"/>
      <c r="C109" s="19" t="s">
        <v>93</v>
      </c>
      <c r="D109" s="9"/>
      <c r="E109" s="20">
        <f>SUM(E107:E108)</f>
        <v>317651</v>
      </c>
      <c r="F109" s="20"/>
      <c r="G109" s="20"/>
    </row>
    <row r="110" spans="1:7" ht="15">
      <c r="A110" s="11">
        <v>31</v>
      </c>
      <c r="B110" s="12">
        <v>3200</v>
      </c>
      <c r="C110" s="13" t="s">
        <v>44</v>
      </c>
      <c r="D110" s="13" t="s">
        <v>9</v>
      </c>
      <c r="E110" s="14">
        <v>5395890</v>
      </c>
      <c r="F110" s="14">
        <v>5869</v>
      </c>
      <c r="G110" s="14"/>
    </row>
    <row r="111" spans="1:7" ht="15">
      <c r="A111" s="15">
        <v>31</v>
      </c>
      <c r="B111" s="16">
        <v>3200</v>
      </c>
      <c r="C111" s="17" t="s">
        <v>44</v>
      </c>
      <c r="D111" s="17" t="s">
        <v>4</v>
      </c>
      <c r="E111" s="21">
        <v>18880</v>
      </c>
      <c r="F111" s="21">
        <v>460</v>
      </c>
      <c r="G111" s="21"/>
    </row>
    <row r="112" spans="1:7" ht="15.75" thickBot="1">
      <c r="A112" s="7"/>
      <c r="B112" s="8"/>
      <c r="C112" s="19" t="s">
        <v>93</v>
      </c>
      <c r="D112" s="9"/>
      <c r="E112" s="20">
        <f>SUM(E110:E111)</f>
        <v>5414770</v>
      </c>
      <c r="F112" s="20"/>
      <c r="G112" s="20"/>
    </row>
    <row r="113" spans="1:7" ht="15.75" thickBot="1">
      <c r="A113" s="25">
        <v>31</v>
      </c>
      <c r="B113" s="26">
        <v>2362</v>
      </c>
      <c r="C113" s="27" t="s">
        <v>45</v>
      </c>
      <c r="D113" s="27" t="s">
        <v>4</v>
      </c>
      <c r="E113" s="28">
        <v>1000673</v>
      </c>
      <c r="F113" s="29">
        <v>1575</v>
      </c>
      <c r="G113" s="28"/>
    </row>
    <row r="114" spans="1:7" ht="15">
      <c r="A114" s="11">
        <v>98</v>
      </c>
      <c r="B114" s="12">
        <v>837</v>
      </c>
      <c r="C114" s="13" t="s">
        <v>46</v>
      </c>
      <c r="D114" s="13" t="s">
        <v>4</v>
      </c>
      <c r="E114" s="14">
        <v>215464</v>
      </c>
      <c r="F114" s="14">
        <v>355</v>
      </c>
      <c r="G114" s="14"/>
    </row>
    <row r="115" spans="1:7" ht="15">
      <c r="A115" s="15">
        <v>98</v>
      </c>
      <c r="B115" s="16">
        <v>837</v>
      </c>
      <c r="C115" s="17" t="s">
        <v>46</v>
      </c>
      <c r="D115" s="17" t="s">
        <v>5</v>
      </c>
      <c r="E115" s="21">
        <v>9544</v>
      </c>
      <c r="F115" s="21">
        <v>13</v>
      </c>
      <c r="G115" s="21"/>
    </row>
    <row r="116" spans="1:7" ht="15.75" thickBot="1">
      <c r="A116" s="7"/>
      <c r="B116" s="8"/>
      <c r="C116" s="19" t="s">
        <v>93</v>
      </c>
      <c r="D116" s="9"/>
      <c r="E116" s="20">
        <f>SUM(E114:E115)</f>
        <v>225008</v>
      </c>
      <c r="F116" s="10"/>
      <c r="G116" s="20"/>
    </row>
    <row r="117" spans="1:7" ht="15">
      <c r="A117" s="11">
        <v>75</v>
      </c>
      <c r="B117" s="12">
        <v>962</v>
      </c>
      <c r="C117" s="13" t="s">
        <v>47</v>
      </c>
      <c r="D117" s="13" t="s">
        <v>11</v>
      </c>
      <c r="E117" s="14">
        <v>1517544</v>
      </c>
      <c r="F117" s="14">
        <v>2752</v>
      </c>
      <c r="G117" s="14"/>
    </row>
    <row r="118" spans="1:7" ht="15">
      <c r="A118" s="15">
        <v>75</v>
      </c>
      <c r="B118" s="16">
        <v>962</v>
      </c>
      <c r="C118" s="17" t="s">
        <v>47</v>
      </c>
      <c r="D118" s="17" t="s">
        <v>4</v>
      </c>
      <c r="E118" s="21">
        <v>127816</v>
      </c>
      <c r="F118" s="21">
        <v>286</v>
      </c>
      <c r="G118" s="21"/>
    </row>
    <row r="119" spans="1:7" ht="15">
      <c r="A119" s="15">
        <v>75</v>
      </c>
      <c r="B119" s="16">
        <v>962</v>
      </c>
      <c r="C119" s="17" t="s">
        <v>47</v>
      </c>
      <c r="D119" s="17" t="s">
        <v>5</v>
      </c>
      <c r="E119" s="18">
        <v>0</v>
      </c>
      <c r="F119" s="18">
        <v>1</v>
      </c>
      <c r="G119" s="18"/>
    </row>
    <row r="120" spans="1:7" ht="15.75" thickBot="1">
      <c r="A120" s="7"/>
      <c r="B120" s="8"/>
      <c r="C120" s="19" t="s">
        <v>93</v>
      </c>
      <c r="D120" s="9"/>
      <c r="E120" s="20">
        <f>SUM(E117:E119)</f>
        <v>1645360</v>
      </c>
      <c r="F120" s="10"/>
      <c r="G120" s="20"/>
    </row>
    <row r="121" spans="1:7" ht="15">
      <c r="A121" s="11">
        <v>31</v>
      </c>
      <c r="B121" s="12">
        <v>2363</v>
      </c>
      <c r="C121" s="13" t="s">
        <v>48</v>
      </c>
      <c r="D121" s="13" t="s">
        <v>11</v>
      </c>
      <c r="E121" s="14">
        <v>6789930</v>
      </c>
      <c r="F121" s="14">
        <v>13101</v>
      </c>
      <c r="G121" s="14"/>
    </row>
    <row r="122" spans="1:7" ht="15">
      <c r="A122" s="15">
        <v>31</v>
      </c>
      <c r="B122" s="16">
        <v>2363</v>
      </c>
      <c r="C122" s="17" t="s">
        <v>48</v>
      </c>
      <c r="D122" s="17" t="s">
        <v>4</v>
      </c>
      <c r="E122" s="21">
        <v>3303135</v>
      </c>
      <c r="F122" s="21">
        <v>6935</v>
      </c>
      <c r="G122" s="21"/>
    </row>
    <row r="123" spans="1:7" ht="15.75" thickBot="1">
      <c r="A123" s="7"/>
      <c r="B123" s="8"/>
      <c r="C123" s="19" t="s">
        <v>93</v>
      </c>
      <c r="D123" s="9"/>
      <c r="E123" s="20">
        <f>SUM(E121:E122)</f>
        <v>10093065</v>
      </c>
      <c r="F123" s="10"/>
      <c r="G123" s="20"/>
    </row>
    <row r="124" spans="1:7" ht="15.75" thickBot="1">
      <c r="A124" s="25">
        <v>87</v>
      </c>
      <c r="B124" s="26">
        <v>6200</v>
      </c>
      <c r="C124" s="27" t="s">
        <v>49</v>
      </c>
      <c r="D124" s="27" t="s">
        <v>9</v>
      </c>
      <c r="E124" s="28">
        <v>39470904</v>
      </c>
      <c r="F124" s="29">
        <v>19940</v>
      </c>
      <c r="G124" s="28"/>
    </row>
    <row r="125" spans="1:7" ht="15.75" thickBot="1">
      <c r="A125" s="25">
        <v>31</v>
      </c>
      <c r="B125" s="26">
        <v>2386</v>
      </c>
      <c r="C125" s="27" t="s">
        <v>50</v>
      </c>
      <c r="D125" s="27" t="s">
        <v>4</v>
      </c>
      <c r="E125" s="28">
        <v>98608</v>
      </c>
      <c r="F125" s="29">
        <v>224</v>
      </c>
      <c r="G125" s="28"/>
    </row>
    <row r="126" spans="1:7" ht="15">
      <c r="A126" s="11">
        <v>13</v>
      </c>
      <c r="B126" s="12">
        <v>1058</v>
      </c>
      <c r="C126" s="13" t="s">
        <v>51</v>
      </c>
      <c r="D126" s="13" t="s">
        <v>4</v>
      </c>
      <c r="E126" s="14">
        <v>261466</v>
      </c>
      <c r="F126" s="14">
        <v>510</v>
      </c>
      <c r="G126" s="14"/>
    </row>
    <row r="127" spans="1:7" ht="15">
      <c r="A127" s="15">
        <v>13</v>
      </c>
      <c r="B127" s="16">
        <v>1058</v>
      </c>
      <c r="C127" s="17" t="s">
        <v>51</v>
      </c>
      <c r="D127" s="17" t="s">
        <v>5</v>
      </c>
      <c r="E127" s="18">
        <v>0</v>
      </c>
      <c r="F127" s="18">
        <v>7</v>
      </c>
      <c r="G127" s="18"/>
    </row>
    <row r="128" spans="1:7" ht="15.75" thickBot="1">
      <c r="A128" s="7"/>
      <c r="B128" s="8"/>
      <c r="C128" s="19" t="s">
        <v>93</v>
      </c>
      <c r="D128" s="9"/>
      <c r="E128" s="20">
        <f>SUM(E126:E127)</f>
        <v>261466</v>
      </c>
      <c r="F128" s="20"/>
      <c r="G128" s="20"/>
    </row>
    <row r="129" spans="1:7" ht="15">
      <c r="A129" s="15">
        <v>71</v>
      </c>
      <c r="B129" s="16">
        <v>4001</v>
      </c>
      <c r="C129" s="17" t="s">
        <v>52</v>
      </c>
      <c r="D129" s="17" t="s">
        <v>4</v>
      </c>
      <c r="E129" s="21">
        <v>495040</v>
      </c>
      <c r="F129" s="21">
        <v>750</v>
      </c>
      <c r="G129" s="21"/>
    </row>
    <row r="130" spans="1:7" ht="15">
      <c r="A130" s="15">
        <v>71</v>
      </c>
      <c r="B130" s="16">
        <v>4001</v>
      </c>
      <c r="C130" s="17" t="s">
        <v>52</v>
      </c>
      <c r="D130" s="17" t="s">
        <v>5</v>
      </c>
      <c r="E130" s="21">
        <v>28027</v>
      </c>
      <c r="F130" s="21">
        <v>203</v>
      </c>
      <c r="G130" s="21"/>
    </row>
    <row r="131" spans="1:7" ht="15.75" thickBot="1">
      <c r="A131" s="7"/>
      <c r="B131" s="8"/>
      <c r="C131" s="19" t="s">
        <v>93</v>
      </c>
      <c r="D131" s="9"/>
      <c r="E131" s="20">
        <f>SUM(E129:E130)</f>
        <v>523067</v>
      </c>
      <c r="F131" s="20"/>
      <c r="G131" s="20"/>
    </row>
    <row r="132" spans="1:7" ht="15">
      <c r="A132" s="11">
        <v>71</v>
      </c>
      <c r="B132" s="12">
        <v>995</v>
      </c>
      <c r="C132" s="13" t="s">
        <v>53</v>
      </c>
      <c r="D132" s="13" t="s">
        <v>4</v>
      </c>
      <c r="E132" s="14">
        <v>1510091</v>
      </c>
      <c r="F132" s="14">
        <v>3827</v>
      </c>
      <c r="G132" s="14"/>
    </row>
    <row r="133" spans="1:7" ht="15">
      <c r="A133" s="15">
        <v>71</v>
      </c>
      <c r="B133" s="16">
        <v>995</v>
      </c>
      <c r="C133" s="17" t="s">
        <v>53</v>
      </c>
      <c r="D133" s="17" t="s">
        <v>5</v>
      </c>
      <c r="E133" s="21">
        <v>2606</v>
      </c>
      <c r="F133" s="21">
        <v>18</v>
      </c>
      <c r="G133" s="21"/>
    </row>
    <row r="134" spans="1:7" ht="15.75" thickBot="1">
      <c r="A134" s="7"/>
      <c r="B134" s="8"/>
      <c r="C134" s="19" t="s">
        <v>93</v>
      </c>
      <c r="D134" s="9"/>
      <c r="E134" s="20">
        <f>SUM(E132:E133)</f>
        <v>1512697</v>
      </c>
      <c r="F134" s="20"/>
      <c r="G134" s="20"/>
    </row>
    <row r="135" spans="1:7" ht="15">
      <c r="A135" s="11">
        <v>74</v>
      </c>
      <c r="B135" s="12">
        <v>4000</v>
      </c>
      <c r="C135" s="13" t="s">
        <v>54</v>
      </c>
      <c r="D135" s="13" t="s">
        <v>4</v>
      </c>
      <c r="E135" s="14">
        <v>274659</v>
      </c>
      <c r="F135" s="14">
        <v>906</v>
      </c>
      <c r="G135" s="14"/>
    </row>
    <row r="136" spans="1:7" ht="15">
      <c r="A136" s="15">
        <v>74</v>
      </c>
      <c r="B136" s="16">
        <v>4000</v>
      </c>
      <c r="C136" s="17" t="s">
        <v>54</v>
      </c>
      <c r="D136" s="17" t="s">
        <v>5</v>
      </c>
      <c r="E136" s="21">
        <v>36801</v>
      </c>
      <c r="F136" s="21">
        <v>425</v>
      </c>
      <c r="G136" s="21"/>
    </row>
    <row r="137" spans="1:7" ht="15.75" thickBot="1">
      <c r="A137" s="7"/>
      <c r="B137" s="8"/>
      <c r="C137" s="19" t="s">
        <v>93</v>
      </c>
      <c r="D137" s="9"/>
      <c r="E137" s="20">
        <f>SUM(E135:E136)</f>
        <v>311460</v>
      </c>
      <c r="F137" s="20"/>
      <c r="G137" s="20"/>
    </row>
    <row r="138" spans="1:7" ht="15">
      <c r="A138" s="11">
        <v>34</v>
      </c>
      <c r="B138" s="12">
        <v>2368</v>
      </c>
      <c r="C138" s="13" t="s">
        <v>55</v>
      </c>
      <c r="D138" s="13" t="s">
        <v>9</v>
      </c>
      <c r="E138" s="14">
        <v>9955969</v>
      </c>
      <c r="F138" s="14">
        <v>17256</v>
      </c>
      <c r="G138" s="14"/>
    </row>
    <row r="139" spans="1:7" ht="15">
      <c r="A139" s="15">
        <v>34</v>
      </c>
      <c r="B139" s="16">
        <v>2368</v>
      </c>
      <c r="C139" s="17" t="s">
        <v>55</v>
      </c>
      <c r="D139" s="17" t="s">
        <v>4</v>
      </c>
      <c r="E139" s="21">
        <v>14094945</v>
      </c>
      <c r="F139" s="21">
        <v>20094</v>
      </c>
      <c r="G139" s="21"/>
    </row>
    <row r="140" spans="1:7" ht="15">
      <c r="A140" s="15">
        <v>34</v>
      </c>
      <c r="B140" s="16">
        <v>2368</v>
      </c>
      <c r="C140" s="17" t="s">
        <v>55</v>
      </c>
      <c r="D140" s="17" t="s">
        <v>5</v>
      </c>
      <c r="E140" s="21">
        <v>127893</v>
      </c>
      <c r="F140" s="21">
        <v>425</v>
      </c>
      <c r="G140" s="21"/>
    </row>
    <row r="141" spans="1:7" ht="15.75" thickBot="1">
      <c r="A141" s="7"/>
      <c r="B141" s="8"/>
      <c r="C141" s="19" t="s">
        <v>93</v>
      </c>
      <c r="D141" s="9"/>
      <c r="E141" s="20">
        <f>SUM(E138:E140)</f>
        <v>24178807</v>
      </c>
      <c r="F141" s="20"/>
      <c r="G141" s="20"/>
    </row>
    <row r="142" spans="1:7" ht="15">
      <c r="A142" s="11">
        <v>57</v>
      </c>
      <c r="B142" s="12">
        <v>1501</v>
      </c>
      <c r="C142" s="13" t="s">
        <v>56</v>
      </c>
      <c r="D142" s="13" t="s">
        <v>9</v>
      </c>
      <c r="E142" s="14">
        <v>4228</v>
      </c>
      <c r="F142" s="14">
        <v>4</v>
      </c>
      <c r="G142" s="14"/>
    </row>
    <row r="143" spans="1:7" ht="15">
      <c r="A143" s="15">
        <v>57</v>
      </c>
      <c r="B143" s="16">
        <v>1501</v>
      </c>
      <c r="C143" s="17" t="s">
        <v>56</v>
      </c>
      <c r="D143" s="17" t="s">
        <v>4</v>
      </c>
      <c r="E143" s="21">
        <v>548134</v>
      </c>
      <c r="F143" s="21">
        <v>921</v>
      </c>
      <c r="G143" s="21"/>
    </row>
    <row r="144" spans="1:7" ht="15">
      <c r="A144" s="15">
        <v>57</v>
      </c>
      <c r="B144" s="16">
        <v>1501</v>
      </c>
      <c r="C144" s="17" t="s">
        <v>56</v>
      </c>
      <c r="D144" s="17" t="s">
        <v>5</v>
      </c>
      <c r="E144" s="21">
        <v>17443</v>
      </c>
      <c r="F144" s="21">
        <v>20</v>
      </c>
      <c r="G144" s="24">
        <v>14598</v>
      </c>
    </row>
    <row r="145" spans="1:7" ht="15.75" thickBot="1">
      <c r="A145" s="7"/>
      <c r="B145" s="8"/>
      <c r="C145" s="19" t="s">
        <v>93</v>
      </c>
      <c r="D145" s="9"/>
      <c r="E145" s="20">
        <f>SUM(E142:E144)</f>
        <v>569805</v>
      </c>
      <c r="F145" s="20"/>
      <c r="G145" s="20"/>
    </row>
    <row r="146" spans="1:7" ht="15">
      <c r="A146" s="11">
        <v>75</v>
      </c>
      <c r="B146" s="12">
        <v>965</v>
      </c>
      <c r="C146" s="13" t="s">
        <v>57</v>
      </c>
      <c r="D146" s="13" t="s">
        <v>4</v>
      </c>
      <c r="E146" s="14">
        <v>8886</v>
      </c>
      <c r="F146" s="14">
        <v>222</v>
      </c>
      <c r="G146" s="14"/>
    </row>
    <row r="147" spans="1:7" ht="15">
      <c r="A147" s="15">
        <v>75</v>
      </c>
      <c r="B147" s="16">
        <v>965</v>
      </c>
      <c r="C147" s="17" t="s">
        <v>57</v>
      </c>
      <c r="D147" s="17" t="s">
        <v>5</v>
      </c>
      <c r="E147" s="21">
        <v>6702</v>
      </c>
      <c r="F147" s="21">
        <v>1</v>
      </c>
      <c r="G147" s="21"/>
    </row>
    <row r="148" spans="1:7" ht="15.75" thickBot="1">
      <c r="A148" s="7"/>
      <c r="B148" s="8"/>
      <c r="C148" s="19" t="s">
        <v>93</v>
      </c>
      <c r="D148" s="9"/>
      <c r="E148" s="20">
        <f>SUM(E146:E147)</f>
        <v>15588</v>
      </c>
      <c r="F148" s="20"/>
      <c r="G148" s="20"/>
    </row>
    <row r="149" spans="1:7" ht="15">
      <c r="A149" s="11">
        <v>52</v>
      </c>
      <c r="B149" s="12">
        <v>3020</v>
      </c>
      <c r="C149" s="13" t="s">
        <v>58</v>
      </c>
      <c r="D149" s="13" t="s">
        <v>4</v>
      </c>
      <c r="E149" s="14">
        <v>70329</v>
      </c>
      <c r="F149" s="14">
        <v>105</v>
      </c>
      <c r="G149" s="14"/>
    </row>
    <row r="150" spans="1:7" ht="15">
      <c r="A150" s="15">
        <v>52</v>
      </c>
      <c r="B150" s="16">
        <v>3020</v>
      </c>
      <c r="C150" s="17" t="s">
        <v>58</v>
      </c>
      <c r="D150" s="17" t="s">
        <v>5</v>
      </c>
      <c r="E150" s="21">
        <v>964915</v>
      </c>
      <c r="F150" s="21">
        <v>1806</v>
      </c>
      <c r="G150" s="24">
        <v>747376</v>
      </c>
    </row>
    <row r="151" spans="1:7" ht="15.75" thickBot="1">
      <c r="A151" s="7"/>
      <c r="B151" s="8"/>
      <c r="C151" s="19" t="s">
        <v>93</v>
      </c>
      <c r="D151" s="9"/>
      <c r="E151" s="20">
        <f>SUM(E149:E150)</f>
        <v>1035244</v>
      </c>
      <c r="F151" s="20"/>
      <c r="G151" s="20"/>
    </row>
    <row r="152" spans="1:7" ht="15">
      <c r="A152" s="15">
        <v>31</v>
      </c>
      <c r="B152" s="16">
        <v>934</v>
      </c>
      <c r="C152" s="17" t="s">
        <v>59</v>
      </c>
      <c r="D152" s="17" t="s">
        <v>11</v>
      </c>
      <c r="E152" s="21">
        <v>492741</v>
      </c>
      <c r="F152" s="18">
        <v>0</v>
      </c>
      <c r="G152" s="18"/>
    </row>
    <row r="153" spans="1:7" ht="15">
      <c r="A153" s="15">
        <v>31</v>
      </c>
      <c r="B153" s="16">
        <v>934</v>
      </c>
      <c r="C153" s="17" t="s">
        <v>59</v>
      </c>
      <c r="D153" s="17" t="s">
        <v>4</v>
      </c>
      <c r="E153" s="21">
        <v>9325679</v>
      </c>
      <c r="F153" s="18">
        <v>0</v>
      </c>
      <c r="G153" s="18"/>
    </row>
    <row r="154" spans="1:7" ht="15">
      <c r="A154" s="15">
        <v>31</v>
      </c>
      <c r="B154" s="16">
        <v>934</v>
      </c>
      <c r="C154" s="17" t="s">
        <v>59</v>
      </c>
      <c r="D154" s="17" t="s">
        <v>5</v>
      </c>
      <c r="E154" s="21">
        <v>14677442</v>
      </c>
      <c r="F154" s="18">
        <v>0</v>
      </c>
      <c r="G154" s="24">
        <v>9153216</v>
      </c>
    </row>
    <row r="155" spans="1:7" ht="15.75" thickBot="1">
      <c r="A155" s="7"/>
      <c r="B155" s="8"/>
      <c r="C155" s="19" t="s">
        <v>93</v>
      </c>
      <c r="D155" s="9"/>
      <c r="E155" s="20">
        <f>SUM(E152:E154)</f>
        <v>24495862</v>
      </c>
      <c r="F155" s="23"/>
      <c r="G155" s="23"/>
    </row>
    <row r="156" spans="1:7" ht="15">
      <c r="A156" s="11">
        <v>74</v>
      </c>
      <c r="B156" s="12">
        <v>4002</v>
      </c>
      <c r="C156" s="13" t="s">
        <v>60</v>
      </c>
      <c r="D156" s="13" t="s">
        <v>4</v>
      </c>
      <c r="E156" s="14">
        <v>145729</v>
      </c>
      <c r="F156" s="14">
        <v>373</v>
      </c>
      <c r="G156" s="14"/>
    </row>
    <row r="157" spans="1:7" ht="15">
      <c r="A157" s="15">
        <v>74</v>
      </c>
      <c r="B157" s="16">
        <v>4002</v>
      </c>
      <c r="C157" s="17" t="s">
        <v>60</v>
      </c>
      <c r="D157" s="17" t="s">
        <v>5</v>
      </c>
      <c r="E157" s="21">
        <v>76841</v>
      </c>
      <c r="F157" s="21">
        <v>47</v>
      </c>
      <c r="G157" s="24">
        <v>355</v>
      </c>
    </row>
    <row r="158" spans="1:7" ht="15.75" thickBot="1">
      <c r="A158" s="7"/>
      <c r="B158" s="8"/>
      <c r="C158" s="19" t="s">
        <v>93</v>
      </c>
      <c r="D158" s="9"/>
      <c r="E158" s="20">
        <f>SUM(E156:E157)</f>
        <v>222570</v>
      </c>
      <c r="F158" s="20"/>
      <c r="G158" s="20"/>
    </row>
    <row r="159" spans="1:7" ht="15">
      <c r="A159" s="11">
        <v>71</v>
      </c>
      <c r="B159" s="12">
        <v>4003</v>
      </c>
      <c r="C159" s="13" t="s">
        <v>61</v>
      </c>
      <c r="D159" s="13" t="s">
        <v>4</v>
      </c>
      <c r="E159" s="22">
        <v>538</v>
      </c>
      <c r="F159" s="22">
        <v>55</v>
      </c>
      <c r="G159" s="22"/>
    </row>
    <row r="160" spans="1:7" ht="15">
      <c r="A160" s="15">
        <v>71</v>
      </c>
      <c r="B160" s="16">
        <v>4003</v>
      </c>
      <c r="C160" s="17" t="s">
        <v>61</v>
      </c>
      <c r="D160" s="17" t="s">
        <v>5</v>
      </c>
      <c r="E160" s="21">
        <v>37685</v>
      </c>
      <c r="F160" s="21">
        <v>35</v>
      </c>
      <c r="G160" s="24">
        <v>11225</v>
      </c>
    </row>
    <row r="161" spans="1:7" ht="15.75" thickBot="1">
      <c r="A161" s="7"/>
      <c r="B161" s="8"/>
      <c r="C161" s="19" t="s">
        <v>93</v>
      </c>
      <c r="D161" s="9"/>
      <c r="E161" s="20">
        <f>SUM(E159:E160)</f>
        <v>38223</v>
      </c>
      <c r="F161" s="20"/>
      <c r="G161" s="20"/>
    </row>
    <row r="162" spans="1:7" ht="15">
      <c r="A162" s="11">
        <v>71</v>
      </c>
      <c r="B162" s="12">
        <v>9</v>
      </c>
      <c r="C162" s="13" t="s">
        <v>62</v>
      </c>
      <c r="D162" s="13" t="s">
        <v>11</v>
      </c>
      <c r="E162" s="14">
        <v>2235907</v>
      </c>
      <c r="F162" s="14">
        <v>3211</v>
      </c>
      <c r="G162" s="14"/>
    </row>
    <row r="163" spans="1:7" ht="15">
      <c r="A163" s="15">
        <v>71</v>
      </c>
      <c r="B163" s="16">
        <v>9</v>
      </c>
      <c r="C163" s="17" t="s">
        <v>62</v>
      </c>
      <c r="D163" s="17" t="s">
        <v>4</v>
      </c>
      <c r="E163" s="21">
        <v>1066801</v>
      </c>
      <c r="F163" s="21">
        <v>2674</v>
      </c>
      <c r="G163" s="21"/>
    </row>
    <row r="164" spans="1:7" ht="15">
      <c r="A164" s="15">
        <v>71</v>
      </c>
      <c r="B164" s="16">
        <v>9</v>
      </c>
      <c r="C164" s="17" t="s">
        <v>62</v>
      </c>
      <c r="D164" s="17" t="s">
        <v>5</v>
      </c>
      <c r="E164" s="18">
        <v>0</v>
      </c>
      <c r="F164" s="18">
        <v>25</v>
      </c>
      <c r="G164" s="18"/>
    </row>
    <row r="165" spans="1:7" ht="15.75" thickBot="1">
      <c r="A165" s="7"/>
      <c r="B165" s="8"/>
      <c r="C165" s="19" t="s">
        <v>93</v>
      </c>
      <c r="D165" s="9"/>
      <c r="E165" s="20">
        <f>SUM(E162:E164)</f>
        <v>3302708</v>
      </c>
      <c r="F165" s="20"/>
      <c r="G165" s="20"/>
    </row>
    <row r="166" spans="1:7" ht="15.75" thickBot="1">
      <c r="A166" s="25">
        <v>31</v>
      </c>
      <c r="B166" s="26">
        <v>2407</v>
      </c>
      <c r="C166" s="27" t="s">
        <v>63</v>
      </c>
      <c r="D166" s="27" t="s">
        <v>5</v>
      </c>
      <c r="E166" s="29">
        <v>37441</v>
      </c>
      <c r="F166" s="29">
        <v>100</v>
      </c>
      <c r="G166" s="29"/>
    </row>
    <row r="167" spans="1:7" ht="15">
      <c r="A167" s="11">
        <v>31</v>
      </c>
      <c r="B167" s="12">
        <v>2030</v>
      </c>
      <c r="C167" s="13" t="s">
        <v>64</v>
      </c>
      <c r="D167" s="13" t="s">
        <v>4</v>
      </c>
      <c r="E167" s="14">
        <v>75130</v>
      </c>
      <c r="F167" s="14">
        <v>160</v>
      </c>
      <c r="G167" s="14"/>
    </row>
    <row r="168" spans="1:7" ht="15">
      <c r="A168" s="15">
        <v>31</v>
      </c>
      <c r="B168" s="16">
        <v>2030</v>
      </c>
      <c r="C168" s="17" t="s">
        <v>64</v>
      </c>
      <c r="D168" s="17" t="s">
        <v>5</v>
      </c>
      <c r="E168" s="21">
        <v>2464</v>
      </c>
      <c r="F168" s="21">
        <v>29</v>
      </c>
      <c r="G168" s="21"/>
    </row>
    <row r="169" spans="1:7" ht="15.75" thickBot="1">
      <c r="A169" s="7"/>
      <c r="B169" s="8"/>
      <c r="C169" s="19" t="s">
        <v>93</v>
      </c>
      <c r="D169" s="9"/>
      <c r="E169" s="20">
        <f>SUM(E167:E168)</f>
        <v>77594</v>
      </c>
      <c r="F169" s="20"/>
      <c r="G169" s="20"/>
    </row>
    <row r="170" spans="1:7" ht="15">
      <c r="A170" s="11">
        <v>31</v>
      </c>
      <c r="B170" s="12">
        <v>2518</v>
      </c>
      <c r="C170" s="13" t="s">
        <v>65</v>
      </c>
      <c r="D170" s="13" t="s">
        <v>9</v>
      </c>
      <c r="E170" s="14">
        <v>2652500</v>
      </c>
      <c r="F170" s="14">
        <v>5093</v>
      </c>
      <c r="G170" s="14"/>
    </row>
    <row r="171" spans="1:7" ht="15.75" thickBot="1">
      <c r="A171" s="7"/>
      <c r="B171" s="8"/>
      <c r="C171" s="19" t="s">
        <v>93</v>
      </c>
      <c r="D171" s="9"/>
      <c r="E171" s="20">
        <f>SUM(E170)</f>
        <v>2652500</v>
      </c>
      <c r="F171" s="20"/>
      <c r="G171" s="20"/>
    </row>
    <row r="172" spans="1:7" ht="15">
      <c r="A172" s="11">
        <v>74</v>
      </c>
      <c r="B172" s="12">
        <v>881</v>
      </c>
      <c r="C172" s="13" t="s">
        <v>66</v>
      </c>
      <c r="D172" s="13" t="s">
        <v>4</v>
      </c>
      <c r="E172" s="14">
        <v>46006</v>
      </c>
      <c r="F172" s="14">
        <v>72</v>
      </c>
      <c r="G172" s="14"/>
    </row>
    <row r="173" spans="1:7" ht="15">
      <c r="A173" s="15">
        <v>74</v>
      </c>
      <c r="B173" s="16">
        <v>881</v>
      </c>
      <c r="C173" s="17" t="s">
        <v>66</v>
      </c>
      <c r="D173" s="17" t="s">
        <v>5</v>
      </c>
      <c r="E173" s="21">
        <v>47380</v>
      </c>
      <c r="F173" s="21">
        <v>486</v>
      </c>
      <c r="G173" s="21"/>
    </row>
    <row r="174" spans="1:7" ht="15.75" thickBot="1">
      <c r="A174" s="7"/>
      <c r="B174" s="8"/>
      <c r="C174" s="19" t="s">
        <v>93</v>
      </c>
      <c r="D174" s="9"/>
      <c r="E174" s="20">
        <f>SUM(E172:E173)</f>
        <v>93386</v>
      </c>
      <c r="F174" s="20"/>
      <c r="G174" s="20"/>
    </row>
    <row r="175" spans="1:7" ht="15">
      <c r="A175" s="11">
        <v>14</v>
      </c>
      <c r="B175" s="12">
        <v>2005</v>
      </c>
      <c r="C175" s="13" t="s">
        <v>67</v>
      </c>
      <c r="D175" s="13" t="s">
        <v>4</v>
      </c>
      <c r="E175" s="14">
        <v>184545</v>
      </c>
      <c r="F175" s="14">
        <v>110</v>
      </c>
      <c r="G175" s="14"/>
    </row>
    <row r="176" spans="1:7" ht="15">
      <c r="A176" s="15">
        <v>14</v>
      </c>
      <c r="B176" s="16">
        <v>2005</v>
      </c>
      <c r="C176" s="17" t="s">
        <v>67</v>
      </c>
      <c r="D176" s="17" t="s">
        <v>5</v>
      </c>
      <c r="E176" s="21">
        <v>508520</v>
      </c>
      <c r="F176" s="21">
        <v>1086</v>
      </c>
      <c r="G176" s="21"/>
    </row>
    <row r="177" spans="1:7" ht="15.75" thickBot="1">
      <c r="A177" s="7"/>
      <c r="B177" s="8"/>
      <c r="C177" s="19" t="s">
        <v>93</v>
      </c>
      <c r="D177" s="9"/>
      <c r="E177" s="20">
        <f>SUM(E175:E176)</f>
        <v>693065</v>
      </c>
      <c r="F177" s="20"/>
      <c r="G177" s="20"/>
    </row>
    <row r="178" spans="1:7" ht="15">
      <c r="A178" s="11">
        <v>36</v>
      </c>
      <c r="B178" s="12">
        <v>999</v>
      </c>
      <c r="C178" s="13" t="s">
        <v>68</v>
      </c>
      <c r="D178" s="13" t="s">
        <v>4</v>
      </c>
      <c r="E178" s="14">
        <v>42130</v>
      </c>
      <c r="F178" s="14">
        <v>7</v>
      </c>
      <c r="G178" s="30"/>
    </row>
    <row r="179" spans="1:7" ht="15">
      <c r="A179" s="15">
        <v>36</v>
      </c>
      <c r="B179" s="16">
        <v>999</v>
      </c>
      <c r="C179" s="17" t="s">
        <v>68</v>
      </c>
      <c r="D179" s="17" t="s">
        <v>5</v>
      </c>
      <c r="E179" s="21">
        <v>1075222</v>
      </c>
      <c r="F179" s="21">
        <v>1783</v>
      </c>
      <c r="G179" s="24">
        <v>734692</v>
      </c>
    </row>
    <row r="180" spans="1:7" ht="15.75" thickBot="1">
      <c r="A180" s="7"/>
      <c r="B180" s="8"/>
      <c r="C180" s="19" t="s">
        <v>93</v>
      </c>
      <c r="D180" s="9"/>
      <c r="E180" s="20">
        <f>SUM(E178:E179)</f>
        <v>1117352</v>
      </c>
      <c r="F180" s="20"/>
      <c r="G180" s="20"/>
    </row>
    <row r="181" spans="1:7" ht="15">
      <c r="A181" s="11">
        <v>34</v>
      </c>
      <c r="B181" s="12">
        <v>2353</v>
      </c>
      <c r="C181" s="13" t="s">
        <v>69</v>
      </c>
      <c r="D181" s="13" t="s">
        <v>11</v>
      </c>
      <c r="E181" s="14">
        <v>1073372</v>
      </c>
      <c r="F181" s="14">
        <v>2222</v>
      </c>
      <c r="G181" s="14"/>
    </row>
    <row r="182" spans="1:7" ht="15">
      <c r="A182" s="15">
        <v>34</v>
      </c>
      <c r="B182" s="16">
        <v>2353</v>
      </c>
      <c r="C182" s="17" t="s">
        <v>69</v>
      </c>
      <c r="D182" s="17" t="s">
        <v>4</v>
      </c>
      <c r="E182" s="21">
        <v>17506</v>
      </c>
      <c r="F182" s="21">
        <v>508</v>
      </c>
      <c r="G182" s="21"/>
    </row>
    <row r="183" spans="1:7" ht="15.75" thickBot="1">
      <c r="A183" s="7"/>
      <c r="B183" s="8"/>
      <c r="C183" s="19" t="s">
        <v>93</v>
      </c>
      <c r="D183" s="9"/>
      <c r="E183" s="20">
        <f>SUM(E181:E182)</f>
        <v>1090878</v>
      </c>
      <c r="F183" s="20"/>
      <c r="G183" s="20"/>
    </row>
    <row r="184" spans="1:7" ht="15">
      <c r="A184" s="11">
        <v>18</v>
      </c>
      <c r="B184" s="12">
        <v>4200</v>
      </c>
      <c r="C184" s="13" t="s">
        <v>70</v>
      </c>
      <c r="D184" s="13" t="s">
        <v>4</v>
      </c>
      <c r="E184" s="14">
        <v>2666203</v>
      </c>
      <c r="F184" s="14">
        <v>4645</v>
      </c>
      <c r="G184" s="14"/>
    </row>
    <row r="185" spans="1:7" ht="15">
      <c r="A185" s="15">
        <v>18</v>
      </c>
      <c r="B185" s="16">
        <v>4200</v>
      </c>
      <c r="C185" s="17" t="s">
        <v>70</v>
      </c>
      <c r="D185" s="17" t="s">
        <v>5</v>
      </c>
      <c r="E185" s="21">
        <v>11029638</v>
      </c>
      <c r="F185" s="21">
        <v>20955</v>
      </c>
      <c r="G185" s="24">
        <v>8361429</v>
      </c>
    </row>
    <row r="186" spans="1:7" ht="15.75" thickBot="1">
      <c r="A186" s="7"/>
      <c r="B186" s="8"/>
      <c r="C186" s="19" t="s">
        <v>93</v>
      </c>
      <c r="D186" s="9"/>
      <c r="E186" s="20">
        <f>SUM(E184:E185)</f>
        <v>13695841</v>
      </c>
      <c r="F186" s="20"/>
      <c r="G186" s="20"/>
    </row>
    <row r="187" spans="1:7" ht="15.75" thickBot="1">
      <c r="A187" s="25">
        <v>11</v>
      </c>
      <c r="B187" s="26">
        <v>2302</v>
      </c>
      <c r="C187" s="27" t="s">
        <v>71</v>
      </c>
      <c r="D187" s="27" t="s">
        <v>5</v>
      </c>
      <c r="E187" s="28">
        <v>5794</v>
      </c>
      <c r="F187" s="29">
        <v>18</v>
      </c>
      <c r="G187" s="28"/>
    </row>
    <row r="188" spans="1:7" ht="15.75" thickBot="1">
      <c r="A188" s="25">
        <v>13</v>
      </c>
      <c r="B188" s="26">
        <v>4009</v>
      </c>
      <c r="C188" s="27" t="s">
        <v>72</v>
      </c>
      <c r="D188" s="27" t="s">
        <v>4</v>
      </c>
      <c r="E188" s="28">
        <v>31545</v>
      </c>
      <c r="F188" s="29">
        <v>68</v>
      </c>
      <c r="G188" s="28"/>
    </row>
    <row r="189" spans="1:7" ht="15">
      <c r="A189" s="11">
        <v>34</v>
      </c>
      <c r="B189" s="12">
        <v>2341</v>
      </c>
      <c r="C189" s="13" t="s">
        <v>73</v>
      </c>
      <c r="D189" s="13" t="s">
        <v>4</v>
      </c>
      <c r="E189" s="14">
        <v>2013302</v>
      </c>
      <c r="F189" s="14">
        <v>2801</v>
      </c>
      <c r="G189" s="14"/>
    </row>
    <row r="190" spans="1:7" ht="15">
      <c r="A190" s="15">
        <v>34</v>
      </c>
      <c r="B190" s="16">
        <v>2341</v>
      </c>
      <c r="C190" s="17" t="s">
        <v>73</v>
      </c>
      <c r="D190" s="17" t="s">
        <v>5</v>
      </c>
      <c r="E190" s="21">
        <v>440211</v>
      </c>
      <c r="F190" s="21">
        <v>746</v>
      </c>
      <c r="G190" s="21"/>
    </row>
    <row r="191" spans="1:7" ht="15.75" thickBot="1">
      <c r="A191" s="7"/>
      <c r="B191" s="8"/>
      <c r="C191" s="19" t="s">
        <v>93</v>
      </c>
      <c r="D191" s="9"/>
      <c r="E191" s="20">
        <f>SUM(E189:E190)</f>
        <v>2453513</v>
      </c>
      <c r="F191" s="20"/>
      <c r="G191" s="20"/>
    </row>
    <row r="192" spans="1:7" ht="15.75" thickBot="1">
      <c r="A192" s="25">
        <v>94</v>
      </c>
      <c r="B192" s="26">
        <v>4007</v>
      </c>
      <c r="C192" s="27" t="s">
        <v>74</v>
      </c>
      <c r="D192" s="27" t="s">
        <v>4</v>
      </c>
      <c r="E192" s="28">
        <v>268401</v>
      </c>
      <c r="F192" s="28">
        <v>368</v>
      </c>
      <c r="G192" s="28"/>
    </row>
    <row r="193" spans="1:7" ht="15">
      <c r="A193" s="11">
        <v>75</v>
      </c>
      <c r="B193" s="12">
        <v>4001</v>
      </c>
      <c r="C193" s="13" t="s">
        <v>75</v>
      </c>
      <c r="D193" s="13" t="s">
        <v>9</v>
      </c>
      <c r="E193" s="14">
        <v>816879</v>
      </c>
      <c r="F193" s="14">
        <v>1261</v>
      </c>
      <c r="G193" s="14"/>
    </row>
    <row r="194" spans="1:7" ht="15">
      <c r="A194" s="15">
        <v>75</v>
      </c>
      <c r="B194" s="16">
        <v>4001</v>
      </c>
      <c r="C194" s="17" t="s">
        <v>75</v>
      </c>
      <c r="D194" s="17" t="s">
        <v>4</v>
      </c>
      <c r="E194" s="21">
        <v>2415434</v>
      </c>
      <c r="F194" s="21">
        <v>5262</v>
      </c>
      <c r="G194" s="21"/>
    </row>
    <row r="195" spans="1:7" ht="15.75" thickBot="1">
      <c r="A195" s="7"/>
      <c r="B195" s="8"/>
      <c r="C195" s="19" t="s">
        <v>93</v>
      </c>
      <c r="D195" s="9"/>
      <c r="E195" s="20">
        <f>SUM(E193:E194)</f>
        <v>3232313</v>
      </c>
      <c r="F195" s="20"/>
      <c r="G195" s="20"/>
    </row>
    <row r="196" spans="1:7" ht="15.75" thickBot="1">
      <c r="A196" s="25">
        <v>31</v>
      </c>
      <c r="B196" s="26">
        <v>2409</v>
      </c>
      <c r="C196" s="27" t="s">
        <v>76</v>
      </c>
      <c r="D196" s="27" t="s">
        <v>4</v>
      </c>
      <c r="E196" s="29">
        <v>103990</v>
      </c>
      <c r="F196" s="29">
        <v>215</v>
      </c>
      <c r="G196" s="29"/>
    </row>
    <row r="197" spans="1:7" ht="15">
      <c r="A197" s="11">
        <v>76</v>
      </c>
      <c r="B197" s="12">
        <v>164</v>
      </c>
      <c r="C197" s="13" t="s">
        <v>77</v>
      </c>
      <c r="D197" s="13" t="s">
        <v>9</v>
      </c>
      <c r="E197" s="14">
        <v>44015466</v>
      </c>
      <c r="F197" s="14">
        <v>63393</v>
      </c>
      <c r="G197" s="14"/>
    </row>
    <row r="198" spans="1:7" ht="15">
      <c r="A198" s="15">
        <v>76</v>
      </c>
      <c r="B198" s="16">
        <v>164</v>
      </c>
      <c r="C198" s="17" t="s">
        <v>77</v>
      </c>
      <c r="D198" s="17" t="s">
        <v>11</v>
      </c>
      <c r="E198" s="21">
        <v>11493064</v>
      </c>
      <c r="F198" s="21">
        <v>19643</v>
      </c>
      <c r="G198" s="21"/>
    </row>
    <row r="199" spans="1:7" ht="15">
      <c r="A199" s="15">
        <v>76</v>
      </c>
      <c r="B199" s="16">
        <v>164</v>
      </c>
      <c r="C199" s="17" t="s">
        <v>77</v>
      </c>
      <c r="D199" s="17" t="s">
        <v>4</v>
      </c>
      <c r="E199" s="21">
        <v>1172914</v>
      </c>
      <c r="F199" s="21">
        <v>1593</v>
      </c>
      <c r="G199" s="21"/>
    </row>
    <row r="200" spans="1:7" ht="15">
      <c r="A200" s="15">
        <v>76</v>
      </c>
      <c r="B200" s="16">
        <v>164</v>
      </c>
      <c r="C200" s="17" t="s">
        <v>77</v>
      </c>
      <c r="D200" s="17" t="s">
        <v>5</v>
      </c>
      <c r="E200" s="21">
        <v>5041</v>
      </c>
      <c r="F200" s="21">
        <v>3</v>
      </c>
      <c r="G200" s="21"/>
    </row>
    <row r="201" spans="1:7" ht="15.75" thickBot="1">
      <c r="A201" s="7"/>
      <c r="B201" s="8"/>
      <c r="C201" s="19" t="s">
        <v>93</v>
      </c>
      <c r="D201" s="9"/>
      <c r="E201" s="20">
        <f>SUM(E197:E200)</f>
        <v>56686485</v>
      </c>
      <c r="F201" s="20"/>
      <c r="G201" s="20"/>
    </row>
    <row r="202" spans="1:7" ht="15">
      <c r="A202" s="15">
        <v>13</v>
      </c>
      <c r="B202" s="16">
        <v>948</v>
      </c>
      <c r="C202" s="17" t="s">
        <v>78</v>
      </c>
      <c r="D202" s="17" t="s">
        <v>4</v>
      </c>
      <c r="E202" s="21">
        <v>1933781</v>
      </c>
      <c r="F202" s="21">
        <v>3864</v>
      </c>
      <c r="G202" s="21"/>
    </row>
    <row r="203" spans="1:7" ht="15">
      <c r="A203" s="15">
        <v>13</v>
      </c>
      <c r="B203" s="16">
        <v>948</v>
      </c>
      <c r="C203" s="17" t="s">
        <v>78</v>
      </c>
      <c r="D203" s="17" t="s">
        <v>5</v>
      </c>
      <c r="E203" s="21">
        <v>1473371</v>
      </c>
      <c r="F203" s="21">
        <v>2918</v>
      </c>
      <c r="G203" s="21"/>
    </row>
    <row r="204" spans="1:7" ht="15.75" thickBot="1">
      <c r="A204" s="7"/>
      <c r="B204" s="8"/>
      <c r="C204" s="19" t="s">
        <v>93</v>
      </c>
      <c r="D204" s="9"/>
      <c r="E204" s="20">
        <f>SUM(E202:E203)</f>
        <v>3407152</v>
      </c>
      <c r="F204" s="20"/>
      <c r="G204" s="20"/>
    </row>
    <row r="205" spans="1:7" ht="15">
      <c r="A205" s="11">
        <v>31</v>
      </c>
      <c r="B205" s="12">
        <v>946</v>
      </c>
      <c r="C205" s="13" t="s">
        <v>79</v>
      </c>
      <c r="D205" s="13" t="s">
        <v>4</v>
      </c>
      <c r="E205" s="14">
        <v>289318</v>
      </c>
      <c r="F205" s="14">
        <v>458</v>
      </c>
      <c r="G205" s="14"/>
    </row>
    <row r="206" spans="1:7" ht="15">
      <c r="A206" s="15">
        <v>31</v>
      </c>
      <c r="B206" s="16">
        <v>946</v>
      </c>
      <c r="C206" s="17" t="s">
        <v>79</v>
      </c>
      <c r="D206" s="17" t="s">
        <v>5</v>
      </c>
      <c r="E206" s="21">
        <v>201609</v>
      </c>
      <c r="F206" s="21">
        <v>488</v>
      </c>
      <c r="G206" s="21"/>
    </row>
    <row r="207" spans="1:7" ht="15.75" thickBot="1">
      <c r="A207" s="7"/>
      <c r="B207" s="8"/>
      <c r="C207" s="19" t="s">
        <v>93</v>
      </c>
      <c r="D207" s="9"/>
      <c r="E207" s="20">
        <f>SUM(E205:E206)</f>
        <v>490927</v>
      </c>
      <c r="F207" s="20"/>
      <c r="G207" s="20"/>
    </row>
    <row r="208" spans="1:7" ht="15">
      <c r="A208" s="11">
        <v>34</v>
      </c>
      <c r="B208" s="12">
        <v>921</v>
      </c>
      <c r="C208" s="13" t="s">
        <v>80</v>
      </c>
      <c r="D208" s="13" t="s">
        <v>9</v>
      </c>
      <c r="E208" s="14">
        <v>11426566</v>
      </c>
      <c r="F208" s="14">
        <v>22756</v>
      </c>
      <c r="G208" s="14"/>
    </row>
    <row r="209" spans="1:7" ht="15">
      <c r="A209" s="15">
        <v>34</v>
      </c>
      <c r="B209" s="16">
        <v>921</v>
      </c>
      <c r="C209" s="17" t="s">
        <v>80</v>
      </c>
      <c r="D209" s="17" t="s">
        <v>11</v>
      </c>
      <c r="E209" s="21">
        <v>705696</v>
      </c>
      <c r="F209" s="21">
        <v>1347</v>
      </c>
      <c r="G209" s="21"/>
    </row>
    <row r="210" spans="1:7" ht="15">
      <c r="A210" s="15">
        <v>34</v>
      </c>
      <c r="B210" s="16">
        <v>921</v>
      </c>
      <c r="C210" s="17" t="s">
        <v>80</v>
      </c>
      <c r="D210" s="17" t="s">
        <v>4</v>
      </c>
      <c r="E210" s="21">
        <v>910598</v>
      </c>
      <c r="F210" s="21">
        <v>1628</v>
      </c>
      <c r="G210" s="21"/>
    </row>
    <row r="211" spans="1:7" ht="15">
      <c r="A211" s="15">
        <v>34</v>
      </c>
      <c r="B211" s="16">
        <v>921</v>
      </c>
      <c r="C211" s="17" t="s">
        <v>80</v>
      </c>
      <c r="D211" s="17" t="s">
        <v>5</v>
      </c>
      <c r="E211" s="21">
        <v>94650</v>
      </c>
      <c r="F211" s="21">
        <v>154</v>
      </c>
      <c r="G211" s="21"/>
    </row>
    <row r="212" spans="1:7" ht="15.75" thickBot="1">
      <c r="A212" s="7"/>
      <c r="B212" s="8"/>
      <c r="C212" s="19" t="s">
        <v>93</v>
      </c>
      <c r="D212" s="9"/>
      <c r="E212" s="20">
        <f>SUM(E208:E211)</f>
        <v>13137510</v>
      </c>
      <c r="F212" s="20"/>
      <c r="G212" s="20"/>
    </row>
    <row r="213" spans="1:7" ht="15">
      <c r="A213" s="11">
        <v>75</v>
      </c>
      <c r="B213" s="12">
        <v>146</v>
      </c>
      <c r="C213" s="13" t="s">
        <v>81</v>
      </c>
      <c r="D213" s="13" t="s">
        <v>9</v>
      </c>
      <c r="E213" s="14">
        <v>3873540</v>
      </c>
      <c r="F213" s="14">
        <v>9600</v>
      </c>
      <c r="G213" s="14"/>
    </row>
    <row r="214" spans="1:7" ht="15">
      <c r="A214" s="15">
        <v>75</v>
      </c>
      <c r="B214" s="16">
        <v>146</v>
      </c>
      <c r="C214" s="17" t="s">
        <v>81</v>
      </c>
      <c r="D214" s="17" t="s">
        <v>11</v>
      </c>
      <c r="E214" s="21">
        <v>106499</v>
      </c>
      <c r="F214" s="21">
        <v>260</v>
      </c>
      <c r="G214" s="21"/>
    </row>
    <row r="215" spans="1:7" ht="15">
      <c r="A215" s="15">
        <v>75</v>
      </c>
      <c r="B215" s="16">
        <v>146</v>
      </c>
      <c r="C215" s="17" t="s">
        <v>81</v>
      </c>
      <c r="D215" s="17" t="s">
        <v>4</v>
      </c>
      <c r="E215" s="21">
        <v>679642</v>
      </c>
      <c r="F215" s="21">
        <v>1612</v>
      </c>
      <c r="G215" s="21"/>
    </row>
    <row r="216" spans="1:7" ht="15">
      <c r="A216" s="15">
        <v>75</v>
      </c>
      <c r="B216" s="16">
        <v>146</v>
      </c>
      <c r="C216" s="17" t="s">
        <v>81</v>
      </c>
      <c r="D216" s="17" t="s">
        <v>5</v>
      </c>
      <c r="E216" s="21">
        <v>58586</v>
      </c>
      <c r="F216" s="21">
        <v>134</v>
      </c>
      <c r="G216" s="21"/>
    </row>
    <row r="217" spans="1:7" ht="15.75" thickBot="1">
      <c r="A217" s="7"/>
      <c r="B217" s="8"/>
      <c r="C217" s="19" t="s">
        <v>93</v>
      </c>
      <c r="D217" s="9"/>
      <c r="E217" s="20">
        <f>SUM(E213:E216)</f>
        <v>4718267</v>
      </c>
      <c r="F217" s="20"/>
      <c r="G217" s="20"/>
    </row>
    <row r="218" spans="1:7" ht="15">
      <c r="A218" s="11">
        <v>31</v>
      </c>
      <c r="B218" s="12">
        <v>954</v>
      </c>
      <c r="C218" s="13" t="s">
        <v>82</v>
      </c>
      <c r="D218" s="13" t="s">
        <v>4</v>
      </c>
      <c r="E218" s="14">
        <v>1438565</v>
      </c>
      <c r="F218" s="14">
        <v>1997</v>
      </c>
      <c r="G218" s="14"/>
    </row>
    <row r="219" spans="1:7" ht="15">
      <c r="A219" s="15">
        <v>31</v>
      </c>
      <c r="B219" s="16">
        <v>954</v>
      </c>
      <c r="C219" s="17" t="s">
        <v>82</v>
      </c>
      <c r="D219" s="17" t="s">
        <v>5</v>
      </c>
      <c r="E219" s="21">
        <v>4408</v>
      </c>
      <c r="F219" s="21">
        <v>112</v>
      </c>
      <c r="G219" s="21"/>
    </row>
    <row r="220" spans="1:7" ht="15.75" thickBot="1">
      <c r="A220" s="7"/>
      <c r="B220" s="8"/>
      <c r="C220" s="19" t="s">
        <v>93</v>
      </c>
      <c r="D220" s="9"/>
      <c r="E220" s="20">
        <f>SUM(E218:E219)</f>
        <v>1442973</v>
      </c>
      <c r="F220" s="20"/>
      <c r="G220" s="20"/>
    </row>
    <row r="221" spans="1:7" ht="15.75" thickBot="1">
      <c r="A221" s="25">
        <v>32</v>
      </c>
      <c r="B221" s="26">
        <v>126</v>
      </c>
      <c r="C221" s="27" t="s">
        <v>83</v>
      </c>
      <c r="D221" s="27" t="s">
        <v>9</v>
      </c>
      <c r="E221" s="28">
        <v>2203415</v>
      </c>
      <c r="F221" s="28">
        <v>2313</v>
      </c>
      <c r="G221" s="28"/>
    </row>
    <row r="222" spans="1:7" ht="15">
      <c r="A222" s="11">
        <v>13</v>
      </c>
      <c r="B222" s="12">
        <v>2303</v>
      </c>
      <c r="C222" s="13" t="s">
        <v>84</v>
      </c>
      <c r="D222" s="13" t="s">
        <v>4</v>
      </c>
      <c r="E222" s="14">
        <v>11860</v>
      </c>
      <c r="F222" s="14">
        <v>41</v>
      </c>
      <c r="G222" s="14"/>
    </row>
    <row r="223" spans="1:7" ht="15">
      <c r="A223" s="15">
        <v>13</v>
      </c>
      <c r="B223" s="16">
        <v>2303</v>
      </c>
      <c r="C223" s="17" t="s">
        <v>84</v>
      </c>
      <c r="D223" s="17" t="s">
        <v>5</v>
      </c>
      <c r="E223" s="21">
        <v>77870</v>
      </c>
      <c r="F223" s="21">
        <v>310</v>
      </c>
      <c r="G223" s="21"/>
    </row>
    <row r="224" spans="1:7" ht="15.75" thickBot="1">
      <c r="A224" s="7"/>
      <c r="B224" s="8"/>
      <c r="C224" s="19" t="s">
        <v>93</v>
      </c>
      <c r="D224" s="9"/>
      <c r="E224" s="20">
        <f>SUM(E222:E223)</f>
        <v>89730</v>
      </c>
      <c r="F224" s="20"/>
      <c r="G224" s="20"/>
    </row>
    <row r="225" spans="1:7" ht="15">
      <c r="A225" s="15">
        <v>74</v>
      </c>
      <c r="B225" s="16">
        <v>4006</v>
      </c>
      <c r="C225" s="17" t="s">
        <v>85</v>
      </c>
      <c r="D225" s="17" t="s">
        <v>9</v>
      </c>
      <c r="E225" s="21">
        <v>2887824</v>
      </c>
      <c r="F225" s="21">
        <v>8328</v>
      </c>
      <c r="G225" s="21"/>
    </row>
    <row r="226" spans="1:7" ht="15">
      <c r="A226" s="15">
        <v>74</v>
      </c>
      <c r="B226" s="16">
        <v>4006</v>
      </c>
      <c r="C226" s="17" t="s">
        <v>85</v>
      </c>
      <c r="D226" s="17" t="s">
        <v>4</v>
      </c>
      <c r="E226" s="21">
        <v>369018</v>
      </c>
      <c r="F226" s="21">
        <v>764</v>
      </c>
      <c r="G226" s="21"/>
    </row>
    <row r="227" spans="1:7" ht="15.75" thickBot="1">
      <c r="A227" s="7"/>
      <c r="B227" s="8"/>
      <c r="C227" s="19" t="s">
        <v>93</v>
      </c>
      <c r="D227" s="9"/>
      <c r="E227" s="20">
        <f>SUM(E225:E226)</f>
        <v>3256842</v>
      </c>
      <c r="F227" s="20"/>
      <c r="G227" s="20"/>
    </row>
    <row r="228" spans="1:7" ht="15.75" thickBot="1">
      <c r="A228" s="25">
        <v>34</v>
      </c>
      <c r="B228" s="26">
        <v>2369</v>
      </c>
      <c r="C228" s="27" t="s">
        <v>86</v>
      </c>
      <c r="D228" s="27" t="s">
        <v>4</v>
      </c>
      <c r="E228" s="28">
        <v>63910</v>
      </c>
      <c r="F228" s="28">
        <v>124</v>
      </c>
      <c r="G228" s="28"/>
    </row>
    <row r="229" spans="1:7" ht="15">
      <c r="A229" s="15">
        <v>31</v>
      </c>
      <c r="B229" s="16" t="s">
        <v>87</v>
      </c>
      <c r="C229" s="17" t="s">
        <v>88</v>
      </c>
      <c r="D229" s="17" t="s">
        <v>9</v>
      </c>
      <c r="E229" s="21">
        <v>556093547</v>
      </c>
      <c r="F229" s="21">
        <v>268206</v>
      </c>
      <c r="G229" s="24">
        <v>1460229</v>
      </c>
    </row>
    <row r="230" spans="1:7" ht="15">
      <c r="A230" s="15">
        <v>31</v>
      </c>
      <c r="B230" s="16" t="s">
        <v>87</v>
      </c>
      <c r="C230" s="17" t="s">
        <v>88</v>
      </c>
      <c r="D230" s="17" t="s">
        <v>11</v>
      </c>
      <c r="E230" s="21">
        <v>44702318</v>
      </c>
      <c r="F230" s="21">
        <v>22539</v>
      </c>
      <c r="G230" s="24">
        <v>940361</v>
      </c>
    </row>
    <row r="231" spans="1:7" ht="15">
      <c r="A231" s="15">
        <v>31</v>
      </c>
      <c r="B231" s="16" t="s">
        <v>87</v>
      </c>
      <c r="C231" s="17" t="s">
        <v>88</v>
      </c>
      <c r="D231" s="17" t="s">
        <v>4</v>
      </c>
      <c r="E231" s="21">
        <v>104152928</v>
      </c>
      <c r="F231" s="21">
        <v>172781</v>
      </c>
      <c r="G231" s="24">
        <v>9526873</v>
      </c>
    </row>
    <row r="232" spans="1:7" ht="15">
      <c r="A232" s="15">
        <v>31</v>
      </c>
      <c r="B232" s="16" t="s">
        <v>87</v>
      </c>
      <c r="C232" s="17" t="s">
        <v>88</v>
      </c>
      <c r="D232" s="17" t="s">
        <v>5</v>
      </c>
      <c r="E232" s="21">
        <v>138941645</v>
      </c>
      <c r="F232" s="21">
        <v>632417</v>
      </c>
      <c r="G232" s="24">
        <v>101837083</v>
      </c>
    </row>
    <row r="233" spans="1:7" ht="15.75" thickBot="1">
      <c r="A233" s="7"/>
      <c r="B233" s="8"/>
      <c r="C233" s="19" t="s">
        <v>93</v>
      </c>
      <c r="D233" s="9"/>
      <c r="E233" s="20">
        <f>SUM(E229:E232)</f>
        <v>843890438</v>
      </c>
      <c r="F233" s="20"/>
      <c r="G233" s="20"/>
    </row>
    <row r="234" spans="1:7" ht="15">
      <c r="A234" s="11">
        <v>31</v>
      </c>
      <c r="B234" s="12">
        <v>2526</v>
      </c>
      <c r="C234" s="13" t="s">
        <v>89</v>
      </c>
      <c r="D234" s="13" t="s">
        <v>11</v>
      </c>
      <c r="E234" s="14">
        <v>96330</v>
      </c>
      <c r="F234" s="14">
        <v>103</v>
      </c>
      <c r="G234" s="14"/>
    </row>
    <row r="235" spans="1:7" ht="15">
      <c r="A235" s="15">
        <v>31</v>
      </c>
      <c r="B235" s="16">
        <v>2526</v>
      </c>
      <c r="C235" s="17" t="s">
        <v>89</v>
      </c>
      <c r="D235" s="17" t="s">
        <v>4</v>
      </c>
      <c r="E235" s="21">
        <v>127285</v>
      </c>
      <c r="F235" s="21">
        <v>354</v>
      </c>
      <c r="G235" s="21"/>
    </row>
    <row r="236" spans="1:7" ht="15">
      <c r="A236" s="15">
        <v>31</v>
      </c>
      <c r="B236" s="16">
        <v>2526</v>
      </c>
      <c r="C236" s="17" t="s">
        <v>89</v>
      </c>
      <c r="D236" s="17" t="s">
        <v>5</v>
      </c>
      <c r="E236" s="21">
        <v>26915</v>
      </c>
      <c r="F236" s="21">
        <v>12</v>
      </c>
      <c r="G236" s="21"/>
    </row>
    <row r="237" spans="1:7" ht="15.75" thickBot="1">
      <c r="A237" s="7"/>
      <c r="B237" s="8"/>
      <c r="C237" s="19" t="s">
        <v>93</v>
      </c>
      <c r="D237" s="9"/>
      <c r="E237" s="20">
        <f>SUM(E234:E236)</f>
        <v>250530</v>
      </c>
      <c r="F237" s="20"/>
      <c r="G237" s="20"/>
    </row>
    <row r="238" spans="1:7" ht="15">
      <c r="A238" s="11">
        <v>34</v>
      </c>
      <c r="B238" s="12">
        <v>2354</v>
      </c>
      <c r="C238" s="13" t="s">
        <v>90</v>
      </c>
      <c r="D238" s="13" t="s">
        <v>4</v>
      </c>
      <c r="E238" s="14">
        <v>2321708</v>
      </c>
      <c r="F238" s="14">
        <v>6544</v>
      </c>
      <c r="G238" s="14"/>
    </row>
    <row r="239" spans="1:7" ht="15">
      <c r="A239" s="15">
        <v>34</v>
      </c>
      <c r="B239" s="16">
        <v>2354</v>
      </c>
      <c r="C239" s="17" t="s">
        <v>90</v>
      </c>
      <c r="D239" s="17" t="s">
        <v>5</v>
      </c>
      <c r="E239" s="21">
        <v>10463545</v>
      </c>
      <c r="F239" s="21">
        <v>19017</v>
      </c>
      <c r="G239" s="21"/>
    </row>
    <row r="240" spans="1:7" ht="15.75" thickBot="1">
      <c r="A240" s="7"/>
      <c r="B240" s="8"/>
      <c r="C240" s="19" t="s">
        <v>93</v>
      </c>
      <c r="D240" s="9"/>
      <c r="E240" s="20">
        <f>SUM(E238:E239)</f>
        <v>12785253</v>
      </c>
      <c r="F240" s="20"/>
      <c r="G240" s="20"/>
    </row>
    <row r="241" spans="1:7" ht="15.75" thickBot="1">
      <c r="A241" s="25">
        <v>16</v>
      </c>
      <c r="B241" s="26">
        <v>2008</v>
      </c>
      <c r="C241" s="27" t="s">
        <v>91</v>
      </c>
      <c r="D241" s="27" t="s">
        <v>4</v>
      </c>
      <c r="E241" s="28">
        <v>899170</v>
      </c>
      <c r="F241" s="28">
        <v>1449</v>
      </c>
      <c r="G241" s="28"/>
    </row>
    <row r="242" spans="1:7" ht="15">
      <c r="A242" s="15">
        <v>87</v>
      </c>
      <c r="B242" s="16">
        <v>6201</v>
      </c>
      <c r="C242" s="17" t="s">
        <v>92</v>
      </c>
      <c r="D242" s="17" t="s">
        <v>4</v>
      </c>
      <c r="E242" s="21">
        <v>367372</v>
      </c>
      <c r="F242" s="21">
        <v>659</v>
      </c>
      <c r="G242" s="21"/>
    </row>
    <row r="243" spans="1:7" ht="15">
      <c r="A243" s="15">
        <v>87</v>
      </c>
      <c r="B243" s="16">
        <v>6201</v>
      </c>
      <c r="C243" s="17" t="s">
        <v>92</v>
      </c>
      <c r="D243" s="17" t="s">
        <v>5</v>
      </c>
      <c r="E243" s="21">
        <v>9885</v>
      </c>
      <c r="F243" s="21">
        <v>93</v>
      </c>
      <c r="G243" s="21"/>
    </row>
    <row r="244" spans="1:7" ht="15.75" thickBot="1">
      <c r="A244" s="7"/>
      <c r="B244" s="8"/>
      <c r="C244" s="19" t="s">
        <v>93</v>
      </c>
      <c r="D244" s="9"/>
      <c r="E244" s="20">
        <f>SUM(E242:E243)</f>
        <v>377257</v>
      </c>
      <c r="F244" s="20"/>
      <c r="G244" s="32"/>
    </row>
    <row r="245" spans="1:7" ht="15">
      <c r="A245" s="11"/>
      <c r="B245" s="12"/>
      <c r="C245" s="13"/>
      <c r="D245" s="13"/>
      <c r="E245" s="33"/>
      <c r="F245" s="34"/>
      <c r="G245" s="34"/>
    </row>
    <row r="246" spans="1:7" ht="15">
      <c r="A246" s="15"/>
      <c r="B246" s="16"/>
      <c r="C246" s="17"/>
      <c r="D246" s="35" t="s">
        <v>97</v>
      </c>
      <c r="E246" s="36">
        <f>E247+E248+E250+E249</f>
        <v>1211610996</v>
      </c>
      <c r="F246" s="37"/>
      <c r="G246" s="38">
        <f>G232+G231+G230+G229+G185+G179+G160+G157+G154+G150+G144+G99+G88+G54+G53+G42+G39+G36+G33+G30+G23</f>
        <v>162221331</v>
      </c>
    </row>
    <row r="247" spans="1:7" ht="15">
      <c r="A247" s="15"/>
      <c r="B247" s="16"/>
      <c r="C247" s="17"/>
      <c r="D247" s="35" t="s">
        <v>9</v>
      </c>
      <c r="E247" s="36">
        <f>E12+E28+E45+E73+E79+E93+E96+E101+E110+E124+E138+E142+E170+E193+E197+E208+E213+E221+E225+E229</f>
        <v>714152718</v>
      </c>
      <c r="F247" s="38"/>
      <c r="G247" s="39"/>
    </row>
    <row r="248" spans="1:7" ht="15">
      <c r="A248" s="15"/>
      <c r="B248" s="16"/>
      <c r="C248" s="17"/>
      <c r="D248" s="35" t="s">
        <v>11</v>
      </c>
      <c r="E248" s="36">
        <f>E27+E46+E56+E83+E97+E117+E121+E152+E162+E181+E198+E209+E214+E230+E234+E15</f>
        <v>76796302</v>
      </c>
      <c r="F248" s="38"/>
      <c r="G248" s="39"/>
    </row>
    <row r="249" spans="1:7" ht="15">
      <c r="A249" s="15"/>
      <c r="B249" s="16"/>
      <c r="C249" s="17"/>
      <c r="D249" s="35" t="s">
        <v>4</v>
      </c>
      <c r="E249" s="38">
        <f>E8+E9+E13+E19+E22+E26+E29+E32+E35+E38+E41+E47+E50+E53+E57+E60+E63+E66+E69+E70+E74+E77+E78+E80+E84+E87+E90+E94+E98+E102+E104+E107+E111+E113+E114+E118+E122+E125+E126+E129+E132+E135+E139+E143+E146+E149+E153+E156+E159+E163+E167+E172+E175+E178+E182+E184+E188+E189+E192+E194+E196+E199+E202+E205+E210+E215+E218+E222+E226+E228+E231+E235+E238+E241+E242</f>
        <v>193053456</v>
      </c>
      <c r="F249" s="38"/>
      <c r="G249" s="40"/>
    </row>
    <row r="250" spans="1:7" ht="15">
      <c r="A250" s="15"/>
      <c r="B250" s="16"/>
      <c r="C250" s="17"/>
      <c r="D250" s="35" t="s">
        <v>5</v>
      </c>
      <c r="E250" s="36">
        <f>E20+E23+E25+E30+E33+E36+E39+E42+E44+E48+E51+E54+E58+E61+E64+E67+E71+E75+E81+E85+E88+E91+E99+E105+E108+E115+E130+E133+E136+E140+E144+E147+E150+E154+E157+E160+E166+E168+E173+E176+E179+E185+E187+E190+E200+E203+E206+E211+E216+E219+E223+E232+E236+E239+E243+E17</f>
        <v>227608520</v>
      </c>
      <c r="F250" s="38"/>
      <c r="G250" s="40"/>
    </row>
    <row r="251" spans="1:7" ht="15">
      <c r="A251" s="15"/>
      <c r="B251" s="16"/>
      <c r="C251" s="17"/>
      <c r="D251" s="35"/>
      <c r="E251" s="36"/>
      <c r="F251" s="38"/>
      <c r="G251" s="40"/>
    </row>
    <row r="252" spans="1:7" ht="15">
      <c r="A252" s="15"/>
      <c r="B252" s="16"/>
      <c r="C252" s="17"/>
      <c r="D252" s="35" t="s">
        <v>98</v>
      </c>
      <c r="E252" s="36"/>
      <c r="F252" s="39"/>
      <c r="G252" s="39"/>
    </row>
    <row r="253" spans="1:7" ht="15">
      <c r="A253" s="15"/>
      <c r="B253" s="16"/>
      <c r="C253" s="17"/>
      <c r="D253" s="35" t="s">
        <v>99</v>
      </c>
      <c r="E253" s="36"/>
      <c r="F253" s="39"/>
      <c r="G253" s="39"/>
    </row>
    <row r="254" spans="1:7" ht="15">
      <c r="A254" s="15"/>
      <c r="B254" s="16"/>
      <c r="C254" s="17"/>
      <c r="D254" s="35" t="s">
        <v>100</v>
      </c>
      <c r="E254" s="36">
        <f>E255+E256+E257+E258</f>
        <v>843890438</v>
      </c>
      <c r="F254" s="39"/>
      <c r="G254" s="39"/>
    </row>
    <row r="255" spans="1:7" ht="15">
      <c r="A255" s="15"/>
      <c r="B255" s="16"/>
      <c r="C255" s="17"/>
      <c r="D255" s="35" t="s">
        <v>9</v>
      </c>
      <c r="E255" s="24">
        <v>556093547</v>
      </c>
      <c r="F255" s="39"/>
      <c r="G255" s="39"/>
    </row>
    <row r="256" spans="1:7" ht="15">
      <c r="A256" s="15"/>
      <c r="B256" s="16"/>
      <c r="C256" s="17"/>
      <c r="D256" s="35" t="s">
        <v>11</v>
      </c>
      <c r="E256" s="24">
        <v>44702318</v>
      </c>
      <c r="F256" s="39"/>
      <c r="G256" s="39"/>
    </row>
    <row r="257" spans="1:7" ht="15">
      <c r="A257" s="15"/>
      <c r="B257" s="16"/>
      <c r="C257" s="17"/>
      <c r="D257" s="35" t="s">
        <v>4</v>
      </c>
      <c r="E257" s="24">
        <v>104152928</v>
      </c>
      <c r="F257" s="39"/>
      <c r="G257" s="39"/>
    </row>
    <row r="258" spans="1:7" ht="15">
      <c r="A258" s="15"/>
      <c r="B258" s="16"/>
      <c r="C258" s="17"/>
      <c r="D258" s="35" t="s">
        <v>5</v>
      </c>
      <c r="E258" s="24">
        <v>138941645</v>
      </c>
      <c r="F258" s="39"/>
      <c r="G258" s="39"/>
    </row>
    <row r="259" spans="1:7" ht="15">
      <c r="A259" s="46"/>
      <c r="B259" s="46"/>
      <c r="C259" s="46"/>
      <c r="D259" s="47"/>
      <c r="E259" s="41"/>
      <c r="F259" s="39"/>
      <c r="G259" s="39"/>
    </row>
    <row r="260" ht="15" customHeight="1"/>
    <row r="262" spans="2:5" ht="15">
      <c r="B262" s="42" t="s">
        <v>101</v>
      </c>
      <c r="C262" s="42"/>
      <c r="D262" s="42"/>
      <c r="E262" s="43"/>
    </row>
    <row r="263" spans="2:5" ht="15">
      <c r="B263" s="42"/>
      <c r="C263" s="42"/>
      <c r="D263" s="42"/>
      <c r="E263" s="43"/>
    </row>
    <row r="264" spans="2:5" ht="15">
      <c r="B264" s="42"/>
      <c r="C264" s="42"/>
      <c r="D264" s="42"/>
      <c r="E264" s="43"/>
    </row>
    <row r="265" spans="2:5" ht="15">
      <c r="B265" s="42" t="s">
        <v>102</v>
      </c>
      <c r="C265" s="42"/>
      <c r="D265" s="42"/>
      <c r="E265" s="43"/>
    </row>
    <row r="266" ht="15">
      <c r="E266" s="43"/>
    </row>
  </sheetData>
  <sheetProtection/>
  <mergeCells count="4">
    <mergeCell ref="A259:D259"/>
    <mergeCell ref="A1:U1"/>
    <mergeCell ref="A5:U5"/>
    <mergeCell ref="A4:U4"/>
  </mergeCells>
  <printOptions/>
  <pageMargins left="0.5905511811023623" right="0.15748031496062992" top="0.2362204724409449" bottom="0.15748031496062992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Объем энергии (детализированный)</dc:title>
  <dc:subject/>
  <dc:creator/>
  <cp:keywords/>
  <dc:description/>
  <cp:lastModifiedBy>TANGAEVA V.</cp:lastModifiedBy>
  <cp:lastPrinted>2011-08-22T05:17:06Z</cp:lastPrinted>
  <dcterms:created xsi:type="dcterms:W3CDTF">2011-08-16T03:39:41Z</dcterms:created>
  <dcterms:modified xsi:type="dcterms:W3CDTF">2011-08-23T05:31:18Z</dcterms:modified>
  <cp:category/>
  <cp:version/>
  <cp:contentType/>
  <cp:contentStatus/>
</cp:coreProperties>
</file>