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8190" activeTab="0"/>
  </bookViews>
  <sheets>
    <sheet name="report 1 " sheetId="1" r:id="rId1"/>
  </sheets>
  <definedNames/>
  <calcPr fullCalcOnLoad="1"/>
</workbook>
</file>

<file path=xl/sharedStrings.xml><?xml version="1.0" encoding="utf-8"?>
<sst xmlns="http://schemas.openxmlformats.org/spreadsheetml/2006/main" count="470" uniqueCount="121">
  <si>
    <t>Участок</t>
  </si>
  <si>
    <t>Номер договора</t>
  </si>
  <si>
    <t>Наименование предприятия</t>
  </si>
  <si>
    <t>Вид напряжения</t>
  </si>
  <si>
    <t>СН-2</t>
  </si>
  <si>
    <t>НН</t>
  </si>
  <si>
    <t>ГПУ ЯВ-48/1 ГУИН</t>
  </si>
  <si>
    <t>ЗАО"Высокотемпературные строительные материалы"</t>
  </si>
  <si>
    <t>ЗАО"Катавский цемент"</t>
  </si>
  <si>
    <t>ВН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</si>
  <si>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</si>
  <si>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</si>
  <si>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</si>
  <si>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</si>
  <si>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</si>
  <si>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"Трубный опытно-экспериментальный завод"</t>
  </si>
  <si>
    <t>Куйб.ДЭ СП Трансэнерго филиала ОАО "РЖД"</t>
  </si>
  <si>
    <t>МП "Энергетик"</t>
  </si>
  <si>
    <t>МУП "Копейские электрические сети"</t>
  </si>
  <si>
    <t>МУП МПОЭ г. Трехгорный</t>
  </si>
  <si>
    <t>МУП "ПОВВ"</t>
  </si>
  <si>
    <t>МУП "Санаторий "Дальняя дача"</t>
  </si>
  <si>
    <t>4011/876</t>
  </si>
  <si>
    <t>ОАО"АЗ"Урал"</t>
  </si>
  <si>
    <t>ОАО "Агрегат"</t>
  </si>
  <si>
    <t>ОАО "Ашинский химический завод"</t>
  </si>
  <si>
    <t>ОАО Вишневогорский ГОК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</si>
  <si>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</si>
  <si>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</si>
  <si>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</si>
  <si>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</si>
  <si>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</si>
  <si>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</si>
  <si>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</si>
  <si>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</si>
  <si>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</si>
  <si>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</si>
  <si>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</si>
  <si>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"Челябинское авиапредприятие"</t>
  </si>
  <si>
    <t>ОАО "Челябметрострой"</t>
  </si>
  <si>
    <t>ОАО"ЧЗПСН-Профнастил"</t>
  </si>
  <si>
    <t>ОАО "Челябинская электросетевая компания"</t>
  </si>
  <si>
    <t>ОАО "ЧЭМК" дог 945</t>
  </si>
  <si>
    <t>ОАО "ЧЭМК" через КПД-300</t>
  </si>
  <si>
    <t>ОАО "Электромашина "</t>
  </si>
  <si>
    <t>ОАО "Электромашина" Агрегатное производство</t>
  </si>
  <si>
    <t>ОАО"ЭНЕРГОПРОМ-ЧЭЗ"</t>
  </si>
  <si>
    <t>ОАО"Южноуральский завод "Кристалл"</t>
  </si>
  <si>
    <t>ООО"Альтаир"</t>
  </si>
  <si>
    <t>ООО "АЭС Инвест"</t>
  </si>
  <si>
    <t>ООО"Газпром энерго"</t>
  </si>
  <si>
    <t>ООО"Единая Коммунальная Компания"</t>
  </si>
  <si>
    <t>ООО "Жилстрой №9"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</si>
  <si>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</si>
  <si>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</si>
  <si>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</si>
  <si>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</si>
  <si>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</si>
  <si>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</si>
  <si>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</si>
  <si>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</si>
  <si>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</si>
  <si>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</si>
  <si>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</si>
  <si>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</si>
  <si>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</si>
  <si>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</si>
  <si>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</si>
  <si>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</si>
  <si>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</si>
  <si>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</si>
  <si>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</si>
  <si>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</si>
  <si>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"Универмаг "Детский мир"</t>
  </si>
  <si>
    <t>ООО"УЭС"</t>
  </si>
  <si>
    <t>988/83-21-</t>
  </si>
  <si>
    <t>ООО "Уралграфит"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</si>
  <si>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</si>
  <si>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</si>
  <si>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</si>
  <si>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 г. Сатка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</si>
  <si>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</si>
  <si>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</si>
  <si>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</si>
  <si>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</si>
  <si>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</si>
  <si>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</si>
  <si>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</si>
  <si>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</si>
  <si>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"Электросетевая компания" г. Екатеринбург</t>
  </si>
  <si>
    <t>ООО "Уралвермикулит"</t>
  </si>
  <si>
    <t>МУП Челябгортранс"</t>
  </si>
  <si>
    <t>0083/2385</t>
  </si>
  <si>
    <t>ОАО"МРСК Урала"</t>
  </si>
  <si>
    <t>ООО "Новосинеглазовский завод строительматериалов"</t>
  </si>
  <si>
    <t>ООО "Озерская энергокомпания"</t>
  </si>
  <si>
    <t>ЗАО"ЖБИ-2"</t>
  </si>
  <si>
    <t>ОАО "28 Электрическая сеть"</t>
  </si>
  <si>
    <t>ООО"Газпром трансгаз Екатеринбург"</t>
  </si>
  <si>
    <t>кВтч</t>
  </si>
  <si>
    <t>кВт</t>
  </si>
  <si>
    <t xml:space="preserve">                                       Объем  фактического  полезного  отпуска электроэнергии  и  мощности в  разрезе  территориальных  сетевых  организаций </t>
  </si>
  <si>
    <t xml:space="preserve">                                                                                                                по    уровням     напряжения      за   апрель   2011года.</t>
  </si>
  <si>
    <t>итого:</t>
  </si>
  <si>
    <t>Всего: в  т.ч.</t>
  </si>
  <si>
    <t>в том числе:</t>
  </si>
  <si>
    <t>ОАО "МРСК"</t>
  </si>
  <si>
    <t>примечание</t>
  </si>
  <si>
    <t>ФГУП РФЯЦ искл.  Из пр.1</t>
  </si>
  <si>
    <t>по п/ст Гусеничной 0</t>
  </si>
  <si>
    <t>об-мы по балансу  Мельникова</t>
  </si>
  <si>
    <t xml:space="preserve"> расчетные-Жданова</t>
  </si>
  <si>
    <t>Прил.1-все на сн-2(п.45)</t>
  </si>
  <si>
    <t>Прил.5: сн-2,нн-готов.ран</t>
  </si>
  <si>
    <t xml:space="preserve">в т.ч.  население   в  полезном  отпуске  </t>
  </si>
  <si>
    <t>пр.5 только сн-2</t>
  </si>
  <si>
    <t>пр.5 вн,сн-2</t>
  </si>
  <si>
    <t>пр.1-сн,нн-п/часть</t>
  </si>
  <si>
    <t xml:space="preserve">                            Директор  по  маркетингу  и  сбыту                                                                                            Т.К. Просоленко</t>
  </si>
  <si>
    <t xml:space="preserve">                         </t>
  </si>
  <si>
    <t xml:space="preserve">                           Директор  по  техническим  вопросам                                                                                         В.Н.Петренко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</si>
</sst>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3" fontId="19" fillId="0" borderId="13" xfId="0" applyNumberFormat="1" applyFont="1" applyBorder="1" applyAlignment="1">
      <alignment horizontal="right"/>
    </xf>
    <xf numFmtId="0" fontId="19" fillId="0" borderId="14" xfId="0" applyFont="1" applyBorder="1" applyAlignment="1">
      <alignment horizontal="left" wrapText="1"/>
    </xf>
    <xf numFmtId="0" fontId="19" fillId="0" borderId="14" xfId="0" applyFont="1" applyBorder="1" applyAlignment="1">
      <alignment horizontal="left"/>
    </xf>
    <xf numFmtId="3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right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left" wrapText="1"/>
    </xf>
    <xf numFmtId="0" fontId="19" fillId="0" borderId="18" xfId="0" applyFont="1" applyBorder="1" applyAlignment="1">
      <alignment horizontal="left"/>
    </xf>
    <xf numFmtId="3" fontId="19" fillId="0" borderId="19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3" fontId="19" fillId="0" borderId="19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14" xfId="0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3" fontId="19" fillId="0" borderId="13" xfId="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/>
    </xf>
    <xf numFmtId="0" fontId="22" fillId="0" borderId="18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3" fontId="19" fillId="0" borderId="24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 horizontal="left"/>
    </xf>
    <xf numFmtId="3" fontId="19" fillId="0" borderId="21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25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2" fillId="0" borderId="29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32" xfId="0" applyNumberFormat="1" applyFont="1" applyFill="1" applyBorder="1" applyAlignment="1">
      <alignment horizontal="center" vertical="center" wrapText="1"/>
    </xf>
    <xf numFmtId="3" fontId="19" fillId="24" borderId="28" xfId="0" applyNumberFormat="1" applyFont="1" applyFill="1" applyBorder="1" applyAlignment="1">
      <alignment/>
    </xf>
    <xf numFmtId="3" fontId="23" fillId="24" borderId="28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3" fontId="23" fillId="24" borderId="22" xfId="0" applyNumberFormat="1" applyFont="1" applyFill="1" applyBorder="1" applyAlignment="1">
      <alignment/>
    </xf>
    <xf numFmtId="3" fontId="19" fillId="0" borderId="22" xfId="0" applyNumberFormat="1" applyFont="1" applyBorder="1" applyAlignment="1">
      <alignment wrapText="1"/>
    </xf>
    <xf numFmtId="3" fontId="19" fillId="0" borderId="29" xfId="0" applyNumberFormat="1" applyFont="1" applyBorder="1" applyAlignment="1">
      <alignment wrapText="1"/>
    </xf>
    <xf numFmtId="3" fontId="23" fillId="24" borderId="22" xfId="0" applyNumberFormat="1" applyFont="1" applyFill="1" applyBorder="1" applyAlignment="1">
      <alignment wrapText="1"/>
    </xf>
    <xf numFmtId="3" fontId="23" fillId="24" borderId="29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20" xfId="0" applyFont="1" applyFill="1" applyBorder="1" applyAlignment="1">
      <alignment horizontal="left" wrapText="1"/>
    </xf>
    <xf numFmtId="3" fontId="19" fillId="0" borderId="31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/>
    </xf>
    <xf numFmtId="3" fontId="23" fillId="24" borderId="3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34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0" fontId="19" fillId="0" borderId="34" xfId="0" applyFont="1" applyBorder="1" applyAlignment="1">
      <alignment/>
    </xf>
    <xf numFmtId="0" fontId="22" fillId="0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12.421875" style="1" customWidth="1"/>
    <col min="2" max="2" width="17.57421875" style="1" customWidth="1"/>
    <col min="3" max="3" width="57.28125" style="1" customWidth="1"/>
    <col min="4" max="4" width="19.140625" style="58" customWidth="1"/>
    <col min="5" max="5" width="16.28125" style="59" customWidth="1"/>
    <col min="6" max="6" width="13.140625" style="1" customWidth="1"/>
    <col min="7" max="7" width="17.8515625" style="70" customWidth="1"/>
    <col min="8" max="8" width="17.7109375" style="105" hidden="1" customWidth="1"/>
    <col min="9" max="16" width="9.140625" style="102" customWidth="1"/>
    <col min="17" max="16384" width="9.140625" style="1" customWidth="1"/>
  </cols>
  <sheetData>
    <row r="1" spans="1:21" ht="23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.75">
      <c r="A2" s="2" t="s">
        <v>101</v>
      </c>
      <c r="B2" s="2"/>
      <c r="C2" s="2"/>
      <c r="D2" s="2"/>
      <c r="E2" s="3"/>
      <c r="F2" s="3"/>
      <c r="G2" s="3"/>
      <c r="H2" s="103"/>
      <c r="I2" s="98"/>
      <c r="J2" s="98"/>
      <c r="K2" s="99"/>
      <c r="L2" s="99"/>
      <c r="M2" s="99"/>
      <c r="N2" s="99"/>
      <c r="O2" s="99"/>
      <c r="P2" s="99"/>
      <c r="Q2" s="2"/>
      <c r="R2" s="2"/>
      <c r="S2" s="2"/>
      <c r="T2" s="2"/>
      <c r="U2" s="2"/>
    </row>
    <row r="3" spans="1:21" ht="15.75">
      <c r="A3" s="120" t="s">
        <v>102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8" customHeight="1">
      <c r="A4" s="4"/>
      <c r="B4" s="4"/>
      <c r="C4" s="4"/>
      <c r="D4" s="4"/>
      <c r="E4" s="3"/>
      <c r="F4" s="5"/>
      <c r="G4" s="5"/>
      <c r="H4" s="104"/>
      <c r="I4" s="100"/>
      <c r="J4" s="98"/>
      <c r="K4" s="101"/>
      <c r="L4" s="101"/>
      <c r="M4" s="101"/>
      <c r="N4" s="101"/>
      <c r="O4" s="101"/>
      <c r="P4" s="101"/>
      <c r="Q4" s="4"/>
      <c r="R4" s="4"/>
      <c r="S4" s="4"/>
      <c r="T4" s="4"/>
      <c r="U4" s="4"/>
    </row>
    <row r="5" spans="1:8" ht="63.75" customHeight="1">
      <c r="A5" s="106" t="s">
        <v>0</v>
      </c>
      <c r="B5" s="44" t="s">
        <v>1</v>
      </c>
      <c r="C5" s="44" t="s">
        <v>2</v>
      </c>
      <c r="D5" s="44" t="s">
        <v>3</v>
      </c>
      <c r="E5" s="45" t="s">
        <v>99</v>
      </c>
      <c r="F5" s="44" t="s">
        <v>100</v>
      </c>
      <c r="G5" s="82" t="s">
        <v>114</v>
      </c>
      <c r="H5" s="73" t="s">
        <v>107</v>
      </c>
    </row>
    <row r="6" spans="1:8" ht="15.75">
      <c r="A6" s="106">
        <v>1</v>
      </c>
      <c r="B6" s="44">
        <v>2</v>
      </c>
      <c r="C6" s="44">
        <v>3</v>
      </c>
      <c r="D6" s="44">
        <v>4</v>
      </c>
      <c r="E6" s="45">
        <v>5</v>
      </c>
      <c r="F6" s="61">
        <v>6</v>
      </c>
      <c r="G6" s="63">
        <v>7</v>
      </c>
      <c r="H6" s="63">
        <v>8</v>
      </c>
    </row>
    <row r="7" spans="1:8" ht="16.5" thickBot="1">
      <c r="A7" s="107">
        <v>31</v>
      </c>
      <c r="B7" s="6">
        <v>2382</v>
      </c>
      <c r="C7" s="7" t="s">
        <v>6</v>
      </c>
      <c r="D7" s="39" t="s">
        <v>4</v>
      </c>
      <c r="E7" s="40">
        <v>755556</v>
      </c>
      <c r="F7" s="8">
        <v>1537</v>
      </c>
      <c r="G7" s="64"/>
      <c r="H7" s="64"/>
    </row>
    <row r="8" spans="1:8" ht="15.75">
      <c r="A8" s="108">
        <v>15</v>
      </c>
      <c r="B8" s="9">
        <v>2032</v>
      </c>
      <c r="C8" s="10" t="s">
        <v>7</v>
      </c>
      <c r="D8" s="41" t="s">
        <v>4</v>
      </c>
      <c r="E8" s="42">
        <v>1341970</v>
      </c>
      <c r="F8" s="11">
        <v>2558</v>
      </c>
      <c r="G8" s="65"/>
      <c r="H8" s="65"/>
    </row>
    <row r="9" spans="1:8" ht="16.5" thickBot="1">
      <c r="A9" s="109">
        <v>15</v>
      </c>
      <c r="B9" s="12">
        <v>2032</v>
      </c>
      <c r="C9" s="13" t="s">
        <v>7</v>
      </c>
      <c r="D9" s="35" t="s">
        <v>5</v>
      </c>
      <c r="E9" s="36">
        <v>33100</v>
      </c>
      <c r="F9" s="15">
        <v>45</v>
      </c>
      <c r="G9" s="66"/>
      <c r="H9" s="66"/>
    </row>
    <row r="10" spans="1:8" ht="16.5" thickBot="1">
      <c r="A10" s="110"/>
      <c r="B10" s="16"/>
      <c r="C10" s="17" t="s">
        <v>103</v>
      </c>
      <c r="D10" s="46"/>
      <c r="E10" s="47">
        <f>E8+E9</f>
        <v>1375070</v>
      </c>
      <c r="F10" s="18"/>
      <c r="G10" s="67"/>
      <c r="H10" s="67"/>
    </row>
    <row r="11" spans="1:8" ht="15.75">
      <c r="A11" s="108">
        <v>75</v>
      </c>
      <c r="B11" s="9">
        <v>4000</v>
      </c>
      <c r="C11" s="10" t="s">
        <v>8</v>
      </c>
      <c r="D11" s="41" t="s">
        <v>9</v>
      </c>
      <c r="E11" s="42">
        <v>613247</v>
      </c>
      <c r="F11" s="11">
        <v>1991</v>
      </c>
      <c r="G11" s="65"/>
      <c r="H11" s="65"/>
    </row>
    <row r="12" spans="1:8" ht="16.5" thickBot="1">
      <c r="A12" s="109">
        <v>75</v>
      </c>
      <c r="B12" s="12">
        <v>4000</v>
      </c>
      <c r="C12" s="13" t="s">
        <v>8</v>
      </c>
      <c r="D12" s="35" t="s">
        <v>4</v>
      </c>
      <c r="E12" s="36">
        <v>85321</v>
      </c>
      <c r="F12" s="15">
        <v>103</v>
      </c>
      <c r="G12" s="66"/>
      <c r="H12" s="66"/>
    </row>
    <row r="13" spans="1:8" ht="16.5" thickBot="1">
      <c r="A13" s="111"/>
      <c r="B13" s="19"/>
      <c r="C13" s="17" t="s">
        <v>103</v>
      </c>
      <c r="D13" s="48"/>
      <c r="E13" s="47">
        <f>E11+E12</f>
        <v>698568</v>
      </c>
      <c r="F13" s="21"/>
      <c r="G13" s="68"/>
      <c r="H13" s="68"/>
    </row>
    <row r="14" spans="1:8" ht="15.75">
      <c r="A14" s="112">
        <v>31</v>
      </c>
      <c r="B14" s="22">
        <v>3202</v>
      </c>
      <c r="C14" s="49" t="s">
        <v>11</v>
      </c>
      <c r="D14" s="49" t="s">
        <v>4</v>
      </c>
      <c r="E14" s="28">
        <v>999307</v>
      </c>
      <c r="F14" s="24">
        <v>1637</v>
      </c>
      <c r="G14" s="43"/>
      <c r="H14" s="43"/>
    </row>
    <row r="15" spans="1:8" ht="16.5" thickBot="1">
      <c r="A15" s="109">
        <v>31</v>
      </c>
      <c r="B15" s="12">
        <v>3202</v>
      </c>
      <c r="C15" s="13" t="s">
        <v>11</v>
      </c>
      <c r="D15" s="35" t="s">
        <v>5</v>
      </c>
      <c r="E15" s="36">
        <v>161260</v>
      </c>
      <c r="F15" s="15">
        <v>420</v>
      </c>
      <c r="G15" s="66"/>
      <c r="H15" s="66"/>
    </row>
    <row r="16" spans="1:8" ht="16.5" thickBot="1">
      <c r="A16" s="111"/>
      <c r="B16" s="19"/>
      <c r="C16" s="17" t="s">
        <v>103</v>
      </c>
      <c r="D16" s="48"/>
      <c r="E16" s="47">
        <f>E14+E15</f>
        <v>1160567</v>
      </c>
      <c r="F16" s="21"/>
      <c r="G16" s="68"/>
      <c r="H16" s="68"/>
    </row>
    <row r="17" spans="1:8" ht="15.75">
      <c r="A17" s="108">
        <v>71</v>
      </c>
      <c r="B17" s="9">
        <v>965</v>
      </c>
      <c r="C17" s="10" t="s">
        <v>12</v>
      </c>
      <c r="D17" s="41" t="s">
        <v>4</v>
      </c>
      <c r="E17" s="42">
        <v>5590634</v>
      </c>
      <c r="F17" s="11">
        <v>10421</v>
      </c>
      <c r="G17" s="65"/>
      <c r="H17" s="65"/>
    </row>
    <row r="18" spans="1:8" ht="16.5" thickBot="1">
      <c r="A18" s="109">
        <v>71</v>
      </c>
      <c r="B18" s="12">
        <v>965</v>
      </c>
      <c r="C18" s="13" t="s">
        <v>12</v>
      </c>
      <c r="D18" s="35" t="s">
        <v>5</v>
      </c>
      <c r="E18" s="36">
        <v>11574964</v>
      </c>
      <c r="F18" s="14">
        <v>23116</v>
      </c>
      <c r="G18" s="71">
        <v>6637055</v>
      </c>
      <c r="H18" s="71"/>
    </row>
    <row r="19" spans="1:8" ht="16.5" thickBot="1">
      <c r="A19" s="111"/>
      <c r="B19" s="19"/>
      <c r="C19" s="17" t="s">
        <v>103</v>
      </c>
      <c r="D19" s="48"/>
      <c r="E19" s="47">
        <f>E17+E18</f>
        <v>17165598</v>
      </c>
      <c r="F19" s="25"/>
      <c r="G19" s="68"/>
      <c r="H19" s="68"/>
    </row>
    <row r="20" spans="1:8" ht="16.5" thickBot="1">
      <c r="A20" s="111">
        <v>31</v>
      </c>
      <c r="B20" s="19">
        <v>627</v>
      </c>
      <c r="C20" s="20" t="s">
        <v>13</v>
      </c>
      <c r="D20" s="48" t="s">
        <v>5</v>
      </c>
      <c r="E20" s="47">
        <v>49827</v>
      </c>
      <c r="F20" s="21">
        <v>86</v>
      </c>
      <c r="G20" s="68"/>
      <c r="H20" s="68"/>
    </row>
    <row r="21" spans="1:8" ht="16.5" thickBot="1">
      <c r="A21" s="111">
        <v>76</v>
      </c>
      <c r="B21" s="19">
        <v>117</v>
      </c>
      <c r="C21" s="20" t="s">
        <v>14</v>
      </c>
      <c r="D21" s="48" t="s">
        <v>4</v>
      </c>
      <c r="E21" s="47">
        <v>1813686</v>
      </c>
      <c r="F21" s="25">
        <v>2396</v>
      </c>
      <c r="G21" s="68"/>
      <c r="H21" s="68"/>
    </row>
    <row r="22" spans="1:8" ht="16.5" thickBot="1">
      <c r="A22" s="111">
        <v>31</v>
      </c>
      <c r="B22" s="19">
        <v>958</v>
      </c>
      <c r="C22" s="20" t="s">
        <v>15</v>
      </c>
      <c r="D22" s="48" t="s">
        <v>10</v>
      </c>
      <c r="E22" s="47">
        <v>4486056</v>
      </c>
      <c r="F22" s="25">
        <v>8049</v>
      </c>
      <c r="G22" s="68"/>
      <c r="H22" s="68"/>
    </row>
    <row r="23" spans="1:8" ht="15.75">
      <c r="A23" s="112">
        <v>75</v>
      </c>
      <c r="B23" s="22">
        <v>144</v>
      </c>
      <c r="C23" s="23" t="s">
        <v>16</v>
      </c>
      <c r="D23" s="49" t="s">
        <v>9</v>
      </c>
      <c r="E23" s="28">
        <v>11750468</v>
      </c>
      <c r="F23" s="24">
        <v>18223</v>
      </c>
      <c r="G23" s="43"/>
      <c r="H23" s="43"/>
    </row>
    <row r="24" spans="1:8" ht="15.75">
      <c r="A24" s="112">
        <v>75</v>
      </c>
      <c r="B24" s="22">
        <v>144</v>
      </c>
      <c r="C24" s="23" t="s">
        <v>16</v>
      </c>
      <c r="D24" s="49" t="s">
        <v>4</v>
      </c>
      <c r="E24" s="28">
        <v>769</v>
      </c>
      <c r="F24" s="62">
        <v>49</v>
      </c>
      <c r="G24" s="43"/>
      <c r="H24" s="43"/>
    </row>
    <row r="25" spans="1:8" ht="16.5" thickBot="1">
      <c r="A25" s="109">
        <v>75</v>
      </c>
      <c r="B25" s="12">
        <v>144</v>
      </c>
      <c r="C25" s="13" t="s">
        <v>16</v>
      </c>
      <c r="D25" s="35" t="s">
        <v>5</v>
      </c>
      <c r="E25" s="36">
        <v>32145</v>
      </c>
      <c r="F25" s="15">
        <v>47</v>
      </c>
      <c r="G25" s="71">
        <v>27292</v>
      </c>
      <c r="H25" s="71"/>
    </row>
    <row r="26" spans="1:8" ht="16.5" thickBot="1">
      <c r="A26" s="111"/>
      <c r="B26" s="19"/>
      <c r="C26" s="17" t="s">
        <v>103</v>
      </c>
      <c r="D26" s="48"/>
      <c r="E26" s="47">
        <f>E23+E24+E25</f>
        <v>11783382</v>
      </c>
      <c r="F26" s="21"/>
      <c r="G26" s="68"/>
      <c r="H26" s="68"/>
    </row>
    <row r="27" spans="1:8" ht="15.75">
      <c r="A27" s="108">
        <v>34</v>
      </c>
      <c r="B27" s="9">
        <v>468</v>
      </c>
      <c r="C27" s="10" t="s">
        <v>17</v>
      </c>
      <c r="D27" s="41" t="s">
        <v>4</v>
      </c>
      <c r="E27" s="42">
        <v>225736</v>
      </c>
      <c r="F27" s="27">
        <v>464</v>
      </c>
      <c r="G27" s="65"/>
      <c r="H27" s="65"/>
    </row>
    <row r="28" spans="1:8" ht="16.5" thickBot="1">
      <c r="A28" s="109">
        <v>34</v>
      </c>
      <c r="B28" s="12">
        <v>468</v>
      </c>
      <c r="C28" s="13" t="s">
        <v>17</v>
      </c>
      <c r="D28" s="35" t="s">
        <v>5</v>
      </c>
      <c r="E28" s="36">
        <v>112975</v>
      </c>
      <c r="F28" s="15">
        <v>246</v>
      </c>
      <c r="G28" s="71">
        <v>56626</v>
      </c>
      <c r="H28" s="71"/>
    </row>
    <row r="29" spans="1:8" ht="16.5" thickBot="1">
      <c r="A29" s="111"/>
      <c r="B29" s="19"/>
      <c r="C29" s="17" t="s">
        <v>103</v>
      </c>
      <c r="D29" s="48"/>
      <c r="E29" s="47">
        <f>E27+E28</f>
        <v>338711</v>
      </c>
      <c r="F29" s="21"/>
      <c r="G29" s="68"/>
      <c r="H29" s="68"/>
    </row>
    <row r="30" spans="1:8" ht="15.75">
      <c r="A30" s="108">
        <v>31</v>
      </c>
      <c r="B30" s="9">
        <v>7158</v>
      </c>
      <c r="C30" s="10" t="s">
        <v>18</v>
      </c>
      <c r="D30" s="41" t="s">
        <v>4</v>
      </c>
      <c r="E30" s="42">
        <v>1686866</v>
      </c>
      <c r="F30" s="11">
        <v>1903</v>
      </c>
      <c r="G30" s="65"/>
      <c r="H30" s="65"/>
    </row>
    <row r="31" spans="1:8" ht="16.5" thickBot="1">
      <c r="A31" s="109">
        <v>31</v>
      </c>
      <c r="B31" s="12">
        <v>7158</v>
      </c>
      <c r="C31" s="13" t="s">
        <v>18</v>
      </c>
      <c r="D31" s="35" t="s">
        <v>5</v>
      </c>
      <c r="E31" s="36">
        <v>7022428</v>
      </c>
      <c r="F31" s="14">
        <v>9517</v>
      </c>
      <c r="G31" s="71">
        <v>3329283</v>
      </c>
      <c r="H31" s="71"/>
    </row>
    <row r="32" spans="1:8" ht="16.5" thickBot="1">
      <c r="A32" s="111"/>
      <c r="B32" s="19"/>
      <c r="C32" s="17" t="s">
        <v>103</v>
      </c>
      <c r="D32" s="48"/>
      <c r="E32" s="47">
        <f>E30+E31</f>
        <v>8709294</v>
      </c>
      <c r="F32" s="25"/>
      <c r="G32" s="68"/>
      <c r="H32" s="68"/>
    </row>
    <row r="33" spans="1:8" ht="15.75">
      <c r="A33" s="108">
        <v>75</v>
      </c>
      <c r="B33" s="9">
        <v>119</v>
      </c>
      <c r="C33" s="10" t="s">
        <v>19</v>
      </c>
      <c r="D33" s="41" t="s">
        <v>4</v>
      </c>
      <c r="E33" s="42">
        <v>1587729</v>
      </c>
      <c r="F33" s="11">
        <v>2862</v>
      </c>
      <c r="G33" s="65"/>
      <c r="H33" s="65"/>
    </row>
    <row r="34" spans="1:8" ht="16.5" thickBot="1">
      <c r="A34" s="109">
        <v>75</v>
      </c>
      <c r="B34" s="12">
        <v>119</v>
      </c>
      <c r="C34" s="13" t="s">
        <v>19</v>
      </c>
      <c r="D34" s="35" t="s">
        <v>5</v>
      </c>
      <c r="E34" s="36">
        <v>4028711</v>
      </c>
      <c r="F34" s="14">
        <v>7466</v>
      </c>
      <c r="G34" s="71">
        <v>2105301</v>
      </c>
      <c r="H34" s="71"/>
    </row>
    <row r="35" spans="1:8" ht="16.5" thickBot="1">
      <c r="A35" s="111"/>
      <c r="B35" s="19"/>
      <c r="C35" s="17" t="s">
        <v>103</v>
      </c>
      <c r="D35" s="48"/>
      <c r="E35" s="47">
        <f>E33+E34</f>
        <v>5616440</v>
      </c>
      <c r="F35" s="25"/>
      <c r="G35" s="68"/>
      <c r="H35" s="68"/>
    </row>
    <row r="36" spans="1:8" ht="15.75">
      <c r="A36" s="108">
        <v>11</v>
      </c>
      <c r="B36" s="9">
        <v>2300</v>
      </c>
      <c r="C36" s="10" t="s">
        <v>20</v>
      </c>
      <c r="D36" s="41" t="s">
        <v>4</v>
      </c>
      <c r="E36" s="42">
        <v>780705</v>
      </c>
      <c r="F36" s="11">
        <v>1724</v>
      </c>
      <c r="G36" s="65"/>
      <c r="H36" s="65"/>
    </row>
    <row r="37" spans="1:8" ht="16.5" thickBot="1">
      <c r="A37" s="109">
        <v>11</v>
      </c>
      <c r="B37" s="12">
        <v>2300</v>
      </c>
      <c r="C37" s="13" t="s">
        <v>20</v>
      </c>
      <c r="D37" s="35" t="s">
        <v>5</v>
      </c>
      <c r="E37" s="36">
        <v>200558</v>
      </c>
      <c r="F37" s="15">
        <v>376</v>
      </c>
      <c r="G37" s="71">
        <v>27486</v>
      </c>
      <c r="H37" s="71"/>
    </row>
    <row r="38" spans="1:8" ht="16.5" thickBot="1">
      <c r="A38" s="111"/>
      <c r="B38" s="19"/>
      <c r="C38" s="17" t="s">
        <v>103</v>
      </c>
      <c r="D38" s="48"/>
      <c r="E38" s="47">
        <f>E36+E37</f>
        <v>981263</v>
      </c>
      <c r="F38" s="21"/>
      <c r="G38" s="68"/>
      <c r="H38" s="68"/>
    </row>
    <row r="39" spans="1:8" ht="16.5" thickBot="1">
      <c r="A39" s="111">
        <v>34</v>
      </c>
      <c r="B39" s="19">
        <v>2351</v>
      </c>
      <c r="C39" s="20" t="s">
        <v>21</v>
      </c>
      <c r="D39" s="48" t="s">
        <v>5</v>
      </c>
      <c r="E39" s="47">
        <v>38095</v>
      </c>
      <c r="F39" s="21">
        <v>90</v>
      </c>
      <c r="G39" s="68"/>
      <c r="H39" s="68"/>
    </row>
    <row r="40" spans="1:8" ht="15.75">
      <c r="A40" s="108">
        <v>71</v>
      </c>
      <c r="B40" s="9" t="s">
        <v>22</v>
      </c>
      <c r="C40" s="10" t="s">
        <v>23</v>
      </c>
      <c r="D40" s="41" t="s">
        <v>9</v>
      </c>
      <c r="E40" s="42">
        <v>2542274</v>
      </c>
      <c r="F40" s="11">
        <v>6363</v>
      </c>
      <c r="G40" s="65"/>
      <c r="H40" s="65"/>
    </row>
    <row r="41" spans="1:8" ht="15.75">
      <c r="A41" s="112">
        <v>71</v>
      </c>
      <c r="B41" s="22" t="s">
        <v>22</v>
      </c>
      <c r="C41" s="23" t="s">
        <v>23</v>
      </c>
      <c r="D41" s="49" t="s">
        <v>10</v>
      </c>
      <c r="E41" s="28">
        <v>3103056</v>
      </c>
      <c r="F41" s="24">
        <v>8359</v>
      </c>
      <c r="G41" s="43"/>
      <c r="H41" s="43"/>
    </row>
    <row r="42" spans="1:8" ht="15.75">
      <c r="A42" s="112">
        <v>71</v>
      </c>
      <c r="B42" s="22" t="s">
        <v>22</v>
      </c>
      <c r="C42" s="23" t="s">
        <v>23</v>
      </c>
      <c r="D42" s="49" t="s">
        <v>4</v>
      </c>
      <c r="E42" s="28">
        <v>5021709</v>
      </c>
      <c r="F42" s="24">
        <v>12466</v>
      </c>
      <c r="G42" s="43"/>
      <c r="H42" s="43"/>
    </row>
    <row r="43" spans="1:8" ht="16.5" thickBot="1">
      <c r="A43" s="109">
        <v>71</v>
      </c>
      <c r="B43" s="12" t="s">
        <v>22</v>
      </c>
      <c r="C43" s="13" t="s">
        <v>23</v>
      </c>
      <c r="D43" s="35" t="s">
        <v>5</v>
      </c>
      <c r="E43" s="36">
        <v>21273</v>
      </c>
      <c r="F43" s="15">
        <v>82</v>
      </c>
      <c r="G43" s="66"/>
      <c r="H43" s="66"/>
    </row>
    <row r="44" spans="1:8" ht="16.5" thickBot="1">
      <c r="A44" s="111"/>
      <c r="B44" s="19"/>
      <c r="C44" s="17" t="s">
        <v>103</v>
      </c>
      <c r="D44" s="48"/>
      <c r="E44" s="47">
        <f>E40+E41+E42+E43</f>
        <v>10688312</v>
      </c>
      <c r="F44" s="21"/>
      <c r="G44" s="68"/>
      <c r="H44" s="68"/>
    </row>
    <row r="45" spans="1:8" ht="15.75">
      <c r="A45" s="108">
        <v>75</v>
      </c>
      <c r="B45" s="9">
        <v>4003</v>
      </c>
      <c r="C45" s="10" t="s">
        <v>24</v>
      </c>
      <c r="D45" s="41" t="s">
        <v>4</v>
      </c>
      <c r="E45" s="42">
        <v>3269721</v>
      </c>
      <c r="F45" s="11">
        <v>5490</v>
      </c>
      <c r="G45" s="65"/>
      <c r="H45" s="65"/>
    </row>
    <row r="46" spans="1:8" ht="16.5" thickBot="1">
      <c r="A46" s="109">
        <v>75</v>
      </c>
      <c r="B46" s="12">
        <v>4003</v>
      </c>
      <c r="C46" s="13" t="s">
        <v>24</v>
      </c>
      <c r="D46" s="35" t="s">
        <v>5</v>
      </c>
      <c r="E46" s="36">
        <v>5980</v>
      </c>
      <c r="F46" s="15">
        <v>319</v>
      </c>
      <c r="G46" s="66"/>
      <c r="H46" s="66"/>
    </row>
    <row r="47" spans="1:8" ht="16.5" thickBot="1">
      <c r="A47" s="111"/>
      <c r="B47" s="19"/>
      <c r="C47" s="17" t="s">
        <v>103</v>
      </c>
      <c r="D47" s="48"/>
      <c r="E47" s="47">
        <f>E45+E46</f>
        <v>3275701</v>
      </c>
      <c r="F47" s="21"/>
      <c r="G47" s="68"/>
      <c r="H47" s="68"/>
    </row>
    <row r="48" spans="1:8" ht="15.75">
      <c r="A48" s="108">
        <v>75</v>
      </c>
      <c r="B48" s="9">
        <v>184</v>
      </c>
      <c r="C48" s="10" t="s">
        <v>25</v>
      </c>
      <c r="D48" s="41" t="s">
        <v>4</v>
      </c>
      <c r="E48" s="42">
        <v>904490</v>
      </c>
      <c r="F48" s="11">
        <v>1560</v>
      </c>
      <c r="G48" s="72">
        <v>182600</v>
      </c>
      <c r="H48" s="72"/>
    </row>
    <row r="49" spans="1:8" ht="16.5" thickBot="1">
      <c r="A49" s="109">
        <v>75</v>
      </c>
      <c r="B49" s="12">
        <v>184</v>
      </c>
      <c r="C49" s="13" t="s">
        <v>25</v>
      </c>
      <c r="D49" s="35" t="s">
        <v>5</v>
      </c>
      <c r="E49" s="36">
        <v>292</v>
      </c>
      <c r="F49" s="15">
        <v>0</v>
      </c>
      <c r="G49" s="71">
        <v>292</v>
      </c>
      <c r="H49" s="71"/>
    </row>
    <row r="50" spans="1:8" ht="16.5" thickBot="1">
      <c r="A50" s="111"/>
      <c r="B50" s="19"/>
      <c r="C50" s="17" t="s">
        <v>103</v>
      </c>
      <c r="D50" s="48"/>
      <c r="E50" s="47">
        <f>E48+E49</f>
        <v>904782</v>
      </c>
      <c r="F50" s="21"/>
      <c r="G50" s="68"/>
      <c r="H50" s="68"/>
    </row>
    <row r="51" spans="1:8" ht="15.75">
      <c r="A51" s="108">
        <v>34</v>
      </c>
      <c r="B51" s="9">
        <v>1502</v>
      </c>
      <c r="C51" s="10" t="s">
        <v>26</v>
      </c>
      <c r="D51" s="41" t="s">
        <v>10</v>
      </c>
      <c r="E51" s="42">
        <v>358320</v>
      </c>
      <c r="F51" s="27">
        <v>71</v>
      </c>
      <c r="G51" s="65"/>
      <c r="H51" s="65"/>
    </row>
    <row r="52" spans="1:8" ht="15.75">
      <c r="A52" s="112">
        <v>34</v>
      </c>
      <c r="B52" s="22">
        <v>1502</v>
      </c>
      <c r="C52" s="23" t="s">
        <v>26</v>
      </c>
      <c r="D52" s="49" t="s">
        <v>4</v>
      </c>
      <c r="E52" s="28">
        <v>723600</v>
      </c>
      <c r="F52" s="24">
        <v>2244</v>
      </c>
      <c r="G52" s="43"/>
      <c r="H52" s="43"/>
    </row>
    <row r="53" spans="1:8" ht="16.5" thickBot="1">
      <c r="A53" s="109">
        <v>34</v>
      </c>
      <c r="B53" s="12">
        <v>1502</v>
      </c>
      <c r="C53" s="13" t="s">
        <v>26</v>
      </c>
      <c r="D53" s="35" t="s">
        <v>5</v>
      </c>
      <c r="E53" s="36">
        <v>8511</v>
      </c>
      <c r="F53" s="15">
        <v>84</v>
      </c>
      <c r="G53" s="66"/>
      <c r="H53" s="66"/>
    </row>
    <row r="54" spans="1:8" ht="16.5" thickBot="1">
      <c r="A54" s="111"/>
      <c r="B54" s="19"/>
      <c r="C54" s="17" t="s">
        <v>103</v>
      </c>
      <c r="D54" s="48"/>
      <c r="E54" s="47">
        <f>E51+E52+E53</f>
        <v>1090431</v>
      </c>
      <c r="F54" s="21"/>
      <c r="G54" s="68"/>
      <c r="H54" s="68"/>
    </row>
    <row r="55" spans="1:8" ht="15.75">
      <c r="A55" s="112">
        <v>34</v>
      </c>
      <c r="B55" s="22">
        <v>990</v>
      </c>
      <c r="C55" s="23" t="s">
        <v>27</v>
      </c>
      <c r="D55" s="49" t="s">
        <v>4</v>
      </c>
      <c r="E55" s="28">
        <v>883322</v>
      </c>
      <c r="F55" s="24">
        <v>1252</v>
      </c>
      <c r="G55" s="43"/>
      <c r="H55" s="43"/>
    </row>
    <row r="56" spans="1:8" ht="16.5" thickBot="1">
      <c r="A56" s="109">
        <v>34</v>
      </c>
      <c r="B56" s="12">
        <v>990</v>
      </c>
      <c r="C56" s="13" t="s">
        <v>27</v>
      </c>
      <c r="D56" s="35" t="s">
        <v>5</v>
      </c>
      <c r="E56" s="36">
        <v>18108</v>
      </c>
      <c r="F56" s="15">
        <v>25</v>
      </c>
      <c r="G56" s="66"/>
      <c r="H56" s="66"/>
    </row>
    <row r="57" spans="1:8" ht="16.5" thickBot="1">
      <c r="A57" s="111"/>
      <c r="B57" s="19"/>
      <c r="C57" s="17" t="s">
        <v>103</v>
      </c>
      <c r="D57" s="48"/>
      <c r="E57" s="47">
        <f>E55+E56</f>
        <v>901430</v>
      </c>
      <c r="F57" s="21"/>
      <c r="G57" s="68"/>
      <c r="H57" s="68"/>
    </row>
    <row r="58" spans="1:8" ht="15.75">
      <c r="A58" s="108">
        <v>34</v>
      </c>
      <c r="B58" s="9">
        <v>2500</v>
      </c>
      <c r="C58" s="10" t="s">
        <v>28</v>
      </c>
      <c r="D58" s="41" t="s">
        <v>4</v>
      </c>
      <c r="E58" s="42">
        <v>266500</v>
      </c>
      <c r="F58" s="27">
        <v>546</v>
      </c>
      <c r="G58" s="65"/>
      <c r="H58" s="65"/>
    </row>
    <row r="59" spans="1:8" ht="16.5" thickBot="1">
      <c r="A59" s="109">
        <v>34</v>
      </c>
      <c r="B59" s="12">
        <v>2500</v>
      </c>
      <c r="C59" s="13" t="s">
        <v>28</v>
      </c>
      <c r="D59" s="35" t="s">
        <v>5</v>
      </c>
      <c r="E59" s="36">
        <v>79610</v>
      </c>
      <c r="F59" s="15">
        <v>102</v>
      </c>
      <c r="G59" s="66"/>
      <c r="H59" s="66"/>
    </row>
    <row r="60" spans="1:8" ht="16.5" thickBot="1">
      <c r="A60" s="111"/>
      <c r="B60" s="19"/>
      <c r="C60" s="17" t="s">
        <v>103</v>
      </c>
      <c r="D60" s="48"/>
      <c r="E60" s="47">
        <f>E58+E59</f>
        <v>346110</v>
      </c>
      <c r="F60" s="21"/>
      <c r="G60" s="68"/>
      <c r="H60" s="68"/>
    </row>
    <row r="61" spans="1:8" ht="15.75">
      <c r="A61" s="108">
        <v>71</v>
      </c>
      <c r="B61" s="9">
        <v>994</v>
      </c>
      <c r="C61" s="10" t="s">
        <v>29</v>
      </c>
      <c r="D61" s="41" t="s">
        <v>4</v>
      </c>
      <c r="E61" s="42">
        <v>271567</v>
      </c>
      <c r="F61" s="27">
        <v>761</v>
      </c>
      <c r="G61" s="65"/>
      <c r="H61" s="65"/>
    </row>
    <row r="62" spans="1:8" ht="16.5" thickBot="1">
      <c r="A62" s="109">
        <v>71</v>
      </c>
      <c r="B62" s="12">
        <v>994</v>
      </c>
      <c r="C62" s="13" t="s">
        <v>29</v>
      </c>
      <c r="D62" s="35" t="s">
        <v>5</v>
      </c>
      <c r="E62" s="36">
        <v>3500</v>
      </c>
      <c r="F62" s="15">
        <v>25</v>
      </c>
      <c r="G62" s="66"/>
      <c r="H62" s="66"/>
    </row>
    <row r="63" spans="1:8" ht="16.5" thickBot="1">
      <c r="A63" s="111"/>
      <c r="B63" s="19"/>
      <c r="C63" s="17" t="s">
        <v>103</v>
      </c>
      <c r="D63" s="48"/>
      <c r="E63" s="47">
        <f>E61+E62</f>
        <v>275067</v>
      </c>
      <c r="F63" s="21"/>
      <c r="G63" s="68"/>
      <c r="H63" s="68"/>
    </row>
    <row r="64" spans="1:8" ht="16.5" thickBot="1">
      <c r="A64" s="111">
        <v>15</v>
      </c>
      <c r="B64" s="19">
        <v>4012</v>
      </c>
      <c r="C64" s="20" t="s">
        <v>30</v>
      </c>
      <c r="D64" s="48" t="s">
        <v>4</v>
      </c>
      <c r="E64" s="47">
        <v>920290</v>
      </c>
      <c r="F64" s="25">
        <v>1237</v>
      </c>
      <c r="G64" s="68"/>
      <c r="H64" s="68"/>
    </row>
    <row r="65" spans="1:8" ht="15.75">
      <c r="A65" s="108">
        <v>31</v>
      </c>
      <c r="B65" s="9">
        <v>3201</v>
      </c>
      <c r="C65" s="10" t="s">
        <v>31</v>
      </c>
      <c r="D65" s="41" t="s">
        <v>4</v>
      </c>
      <c r="E65" s="42">
        <v>146483</v>
      </c>
      <c r="F65" s="27">
        <v>180</v>
      </c>
      <c r="G65" s="65"/>
      <c r="H65" s="65"/>
    </row>
    <row r="66" spans="1:8" ht="16.5" thickBot="1">
      <c r="A66" s="109">
        <v>31</v>
      </c>
      <c r="B66" s="12">
        <v>3201</v>
      </c>
      <c r="C66" s="13" t="s">
        <v>31</v>
      </c>
      <c r="D66" s="35" t="s">
        <v>5</v>
      </c>
      <c r="E66" s="36">
        <v>24868</v>
      </c>
      <c r="F66" s="15">
        <v>46</v>
      </c>
      <c r="G66" s="66"/>
      <c r="H66" s="66"/>
    </row>
    <row r="67" spans="1:8" ht="16.5" thickBot="1">
      <c r="A67" s="111"/>
      <c r="B67" s="19"/>
      <c r="C67" s="17" t="s">
        <v>103</v>
      </c>
      <c r="D67" s="48"/>
      <c r="E67" s="47">
        <f>E65+E66</f>
        <v>171351</v>
      </c>
      <c r="F67" s="21"/>
      <c r="G67" s="68"/>
      <c r="H67" s="68"/>
    </row>
    <row r="68" spans="1:8" ht="15.75">
      <c r="A68" s="108">
        <v>34</v>
      </c>
      <c r="B68" s="9">
        <v>1619</v>
      </c>
      <c r="C68" s="10" t="s">
        <v>32</v>
      </c>
      <c r="D68" s="41" t="s">
        <v>9</v>
      </c>
      <c r="E68" s="42">
        <v>0</v>
      </c>
      <c r="F68" s="118">
        <v>109</v>
      </c>
      <c r="G68" s="74"/>
      <c r="H68" s="75" t="s">
        <v>108</v>
      </c>
    </row>
    <row r="69" spans="1:8" ht="15.75">
      <c r="A69" s="112">
        <v>34</v>
      </c>
      <c r="B69" s="22">
        <v>1619</v>
      </c>
      <c r="C69" s="23" t="s">
        <v>32</v>
      </c>
      <c r="D69" s="49" t="s">
        <v>4</v>
      </c>
      <c r="E69" s="28">
        <v>1227497</v>
      </c>
      <c r="F69" s="28">
        <v>1482</v>
      </c>
      <c r="G69" s="43"/>
      <c r="H69" s="43"/>
    </row>
    <row r="70" spans="1:8" ht="16.5" thickBot="1">
      <c r="A70" s="109">
        <v>34</v>
      </c>
      <c r="B70" s="12">
        <v>1619</v>
      </c>
      <c r="C70" s="13" t="s">
        <v>32</v>
      </c>
      <c r="D70" s="35" t="s">
        <v>5</v>
      </c>
      <c r="E70" s="36">
        <v>5371169</v>
      </c>
      <c r="F70" s="36">
        <v>6794</v>
      </c>
      <c r="G70" s="66"/>
      <c r="H70" s="66"/>
    </row>
    <row r="71" spans="1:8" ht="16.5" thickBot="1">
      <c r="A71" s="111"/>
      <c r="B71" s="19"/>
      <c r="C71" s="17" t="s">
        <v>103</v>
      </c>
      <c r="D71" s="48"/>
      <c r="E71" s="47">
        <f>E69+E70</f>
        <v>6598666</v>
      </c>
      <c r="F71" s="55"/>
      <c r="G71" s="68"/>
      <c r="H71" s="68"/>
    </row>
    <row r="72" spans="1:8" ht="16.5" thickBot="1">
      <c r="A72" s="111">
        <v>71</v>
      </c>
      <c r="B72" s="19">
        <v>996</v>
      </c>
      <c r="C72" s="20" t="s">
        <v>33</v>
      </c>
      <c r="D72" s="48" t="s">
        <v>4</v>
      </c>
      <c r="E72" s="47">
        <v>810365</v>
      </c>
      <c r="F72" s="55">
        <v>1797</v>
      </c>
      <c r="G72" s="68"/>
      <c r="H72" s="68"/>
    </row>
    <row r="73" spans="1:8" ht="16.5" thickBot="1">
      <c r="A73" s="111">
        <v>31</v>
      </c>
      <c r="B73" s="19">
        <v>2387</v>
      </c>
      <c r="C73" s="20" t="s">
        <v>34</v>
      </c>
      <c r="D73" s="48" t="s">
        <v>4</v>
      </c>
      <c r="E73" s="47">
        <v>636154</v>
      </c>
      <c r="F73" s="55">
        <v>1365</v>
      </c>
      <c r="G73" s="68"/>
      <c r="H73" s="68"/>
    </row>
    <row r="74" spans="1:8" ht="15.75">
      <c r="A74" s="108">
        <v>31</v>
      </c>
      <c r="B74" s="9" t="s">
        <v>35</v>
      </c>
      <c r="C74" s="10" t="s">
        <v>36</v>
      </c>
      <c r="D74" s="41" t="s">
        <v>9</v>
      </c>
      <c r="E74" s="42">
        <v>0</v>
      </c>
      <c r="F74" s="42">
        <v>33196</v>
      </c>
      <c r="G74" s="74"/>
      <c r="H74" s="75" t="s">
        <v>109</v>
      </c>
    </row>
    <row r="75" spans="1:8" ht="15.75">
      <c r="A75" s="112">
        <v>31</v>
      </c>
      <c r="B75" s="22" t="s">
        <v>35</v>
      </c>
      <c r="C75" s="23" t="s">
        <v>36</v>
      </c>
      <c r="D75" s="49" t="s">
        <v>4</v>
      </c>
      <c r="E75" s="42">
        <v>1783446</v>
      </c>
      <c r="F75" s="28">
        <v>2571</v>
      </c>
      <c r="G75" s="43"/>
      <c r="H75" s="43"/>
    </row>
    <row r="76" spans="1:8" ht="16.5" thickBot="1">
      <c r="A76" s="109">
        <v>31</v>
      </c>
      <c r="B76" s="12" t="s">
        <v>35</v>
      </c>
      <c r="C76" s="13" t="s">
        <v>36</v>
      </c>
      <c r="D76" s="35" t="s">
        <v>5</v>
      </c>
      <c r="E76" s="36">
        <v>154810</v>
      </c>
      <c r="F76" s="15">
        <v>161</v>
      </c>
      <c r="G76" s="66"/>
      <c r="H76" s="66"/>
    </row>
    <row r="77" spans="1:8" ht="16.5" thickBot="1">
      <c r="A77" s="111"/>
      <c r="B77" s="19"/>
      <c r="C77" s="17" t="s">
        <v>103</v>
      </c>
      <c r="D77" s="48"/>
      <c r="E77" s="47">
        <f>E74+E75+E76</f>
        <v>1938256</v>
      </c>
      <c r="F77" s="21"/>
      <c r="G77" s="68"/>
      <c r="H77" s="68"/>
    </row>
    <row r="78" spans="1:8" ht="15.75">
      <c r="A78" s="108">
        <v>31</v>
      </c>
      <c r="B78" s="9">
        <v>950</v>
      </c>
      <c r="C78" s="10" t="s">
        <v>37</v>
      </c>
      <c r="D78" s="41" t="s">
        <v>10</v>
      </c>
      <c r="E78" s="42">
        <v>206352</v>
      </c>
      <c r="F78" s="27">
        <v>498</v>
      </c>
      <c r="G78" s="65"/>
      <c r="H78" s="65"/>
    </row>
    <row r="79" spans="1:8" ht="15.75">
      <c r="A79" s="112">
        <v>31</v>
      </c>
      <c r="B79" s="22">
        <v>950</v>
      </c>
      <c r="C79" s="23" t="s">
        <v>37</v>
      </c>
      <c r="D79" s="49" t="s">
        <v>4</v>
      </c>
      <c r="E79" s="28">
        <v>33624</v>
      </c>
      <c r="F79" s="26">
        <v>86</v>
      </c>
      <c r="G79" s="43"/>
      <c r="H79" s="43"/>
    </row>
    <row r="80" spans="1:8" ht="16.5" thickBot="1">
      <c r="A80" s="109">
        <v>31</v>
      </c>
      <c r="B80" s="12">
        <v>950</v>
      </c>
      <c r="C80" s="13" t="s">
        <v>37</v>
      </c>
      <c r="D80" s="35" t="s">
        <v>5</v>
      </c>
      <c r="E80" s="36">
        <v>48200</v>
      </c>
      <c r="F80" s="15">
        <v>184</v>
      </c>
      <c r="G80" s="66"/>
      <c r="H80" s="66"/>
    </row>
    <row r="81" spans="1:8" ht="16.5" thickBot="1">
      <c r="A81" s="111"/>
      <c r="B81" s="19"/>
      <c r="C81" s="17" t="s">
        <v>103</v>
      </c>
      <c r="D81" s="48"/>
      <c r="E81" s="47">
        <f>E78+E79+E80</f>
        <v>288176</v>
      </c>
      <c r="F81" s="21"/>
      <c r="G81" s="68"/>
      <c r="H81" s="68"/>
    </row>
    <row r="82" spans="1:8" ht="15.75">
      <c r="A82" s="112">
        <v>31</v>
      </c>
      <c r="B82" s="22">
        <v>961</v>
      </c>
      <c r="C82" s="23" t="s">
        <v>38</v>
      </c>
      <c r="D82" s="49" t="s">
        <v>4</v>
      </c>
      <c r="E82" s="28">
        <v>342397</v>
      </c>
      <c r="F82" s="26">
        <v>687</v>
      </c>
      <c r="G82" s="43"/>
      <c r="H82" s="43"/>
    </row>
    <row r="83" spans="1:8" ht="16.5" thickBot="1">
      <c r="A83" s="109">
        <v>31</v>
      </c>
      <c r="B83" s="12">
        <v>961</v>
      </c>
      <c r="C83" s="13" t="s">
        <v>38</v>
      </c>
      <c r="D83" s="35" t="s">
        <v>5</v>
      </c>
      <c r="E83" s="36">
        <v>172316</v>
      </c>
      <c r="F83" s="15">
        <v>316</v>
      </c>
      <c r="G83" s="76">
        <v>18880</v>
      </c>
      <c r="H83" s="76"/>
    </row>
    <row r="84" spans="1:8" ht="16.5" thickBot="1">
      <c r="A84" s="111"/>
      <c r="B84" s="19"/>
      <c r="C84" s="17" t="s">
        <v>103</v>
      </c>
      <c r="D84" s="48"/>
      <c r="E84" s="47">
        <f>E82+E83</f>
        <v>514713</v>
      </c>
      <c r="F84" s="21"/>
      <c r="G84" s="68"/>
      <c r="H84" s="68"/>
    </row>
    <row r="85" spans="1:8" ht="15.75">
      <c r="A85" s="108">
        <v>13</v>
      </c>
      <c r="B85" s="9">
        <v>1999</v>
      </c>
      <c r="C85" s="10" t="s">
        <v>39</v>
      </c>
      <c r="D85" s="41" t="s">
        <v>4</v>
      </c>
      <c r="E85" s="42">
        <v>72078</v>
      </c>
      <c r="F85" s="27">
        <v>179</v>
      </c>
      <c r="G85" s="65"/>
      <c r="H85" s="65"/>
    </row>
    <row r="86" spans="1:8" ht="16.5" thickBot="1">
      <c r="A86" s="109">
        <v>13</v>
      </c>
      <c r="B86" s="12">
        <v>1999</v>
      </c>
      <c r="C86" s="13" t="s">
        <v>39</v>
      </c>
      <c r="D86" s="35" t="s">
        <v>5</v>
      </c>
      <c r="E86" s="36">
        <v>27544</v>
      </c>
      <c r="F86" s="15">
        <v>3</v>
      </c>
      <c r="G86" s="66"/>
      <c r="H86" s="66"/>
    </row>
    <row r="87" spans="1:8" ht="16.5" thickBot="1">
      <c r="A87" s="111"/>
      <c r="B87" s="19"/>
      <c r="C87" s="17" t="s">
        <v>103</v>
      </c>
      <c r="D87" s="48"/>
      <c r="E87" s="47">
        <f>E86+E85</f>
        <v>99622</v>
      </c>
      <c r="F87" s="21"/>
      <c r="G87" s="68"/>
      <c r="H87" s="68"/>
    </row>
    <row r="88" spans="1:8" ht="15.75">
      <c r="A88" s="108">
        <v>31</v>
      </c>
      <c r="B88" s="9">
        <v>2364</v>
      </c>
      <c r="C88" s="10" t="s">
        <v>40</v>
      </c>
      <c r="D88" s="41" t="s">
        <v>9</v>
      </c>
      <c r="E88" s="42">
        <v>5248685</v>
      </c>
      <c r="F88" s="11">
        <v>7531</v>
      </c>
      <c r="G88" s="65"/>
      <c r="H88" s="65"/>
    </row>
    <row r="89" spans="1:8" ht="16.5" thickBot="1">
      <c r="A89" s="109">
        <v>31</v>
      </c>
      <c r="B89" s="12">
        <v>2364</v>
      </c>
      <c r="C89" s="13" t="s">
        <v>40</v>
      </c>
      <c r="D89" s="35" t="s">
        <v>4</v>
      </c>
      <c r="E89" s="36">
        <v>57847</v>
      </c>
      <c r="F89" s="15">
        <v>97</v>
      </c>
      <c r="G89" s="66"/>
      <c r="H89" s="66"/>
    </row>
    <row r="90" spans="1:8" ht="16.5" thickBot="1">
      <c r="A90" s="111"/>
      <c r="B90" s="19"/>
      <c r="C90" s="17" t="s">
        <v>103</v>
      </c>
      <c r="D90" s="48"/>
      <c r="E90" s="47">
        <f>E88+E89</f>
        <v>5306532</v>
      </c>
      <c r="F90" s="21"/>
      <c r="G90" s="68"/>
      <c r="H90" s="68"/>
    </row>
    <row r="91" spans="1:8" ht="15.75">
      <c r="A91" s="108">
        <v>15</v>
      </c>
      <c r="B91" s="9">
        <v>365</v>
      </c>
      <c r="C91" s="10" t="s">
        <v>41</v>
      </c>
      <c r="D91" s="41" t="s">
        <v>9</v>
      </c>
      <c r="E91" s="42">
        <v>18858250</v>
      </c>
      <c r="F91" s="11">
        <v>39089</v>
      </c>
      <c r="G91" s="65"/>
      <c r="H91" s="65"/>
    </row>
    <row r="92" spans="1:8" ht="15.75">
      <c r="A92" s="112">
        <v>15</v>
      </c>
      <c r="B92" s="22">
        <v>365</v>
      </c>
      <c r="C92" s="23" t="s">
        <v>41</v>
      </c>
      <c r="D92" s="49" t="s">
        <v>10</v>
      </c>
      <c r="E92" s="28">
        <v>56687</v>
      </c>
      <c r="F92" s="26">
        <v>0</v>
      </c>
      <c r="G92" s="43"/>
      <c r="H92" s="43"/>
    </row>
    <row r="93" spans="1:8" ht="15.75">
      <c r="A93" s="112">
        <v>15</v>
      </c>
      <c r="B93" s="22">
        <v>365</v>
      </c>
      <c r="C93" s="23" t="s">
        <v>41</v>
      </c>
      <c r="D93" s="49" t="s">
        <v>4</v>
      </c>
      <c r="E93" s="28">
        <v>8525328</v>
      </c>
      <c r="F93" s="24">
        <v>18574</v>
      </c>
      <c r="G93" s="43"/>
      <c r="H93" s="43"/>
    </row>
    <row r="94" spans="1:8" ht="16.5" thickBot="1">
      <c r="A94" s="109">
        <v>15</v>
      </c>
      <c r="B94" s="12">
        <v>365</v>
      </c>
      <c r="C94" s="13" t="s">
        <v>41</v>
      </c>
      <c r="D94" s="35" t="s">
        <v>5</v>
      </c>
      <c r="E94" s="36">
        <v>26109281</v>
      </c>
      <c r="F94" s="14">
        <v>46077</v>
      </c>
      <c r="G94" s="71">
        <v>19422218</v>
      </c>
      <c r="H94" s="71"/>
    </row>
    <row r="95" spans="1:8" ht="16.5" thickBot="1">
      <c r="A95" s="111"/>
      <c r="B95" s="19"/>
      <c r="C95" s="17" t="s">
        <v>103</v>
      </c>
      <c r="D95" s="48"/>
      <c r="E95" s="47">
        <f>E91+E92+E93+E94</f>
        <v>53549546</v>
      </c>
      <c r="F95" s="25"/>
      <c r="G95" s="68"/>
      <c r="H95" s="68"/>
    </row>
    <row r="96" spans="1:8" ht="15.75">
      <c r="A96" s="108">
        <v>31</v>
      </c>
      <c r="B96" s="9">
        <v>945</v>
      </c>
      <c r="C96" s="10" t="s">
        <v>42</v>
      </c>
      <c r="D96" s="41" t="s">
        <v>9</v>
      </c>
      <c r="E96" s="42">
        <v>310306</v>
      </c>
      <c r="F96" s="11">
        <v>1505</v>
      </c>
      <c r="G96" s="65"/>
      <c r="H96" s="65"/>
    </row>
    <row r="97" spans="1:8" ht="16.5" thickBot="1">
      <c r="A97" s="109">
        <v>31</v>
      </c>
      <c r="B97" s="12">
        <v>945</v>
      </c>
      <c r="C97" s="13" t="s">
        <v>42</v>
      </c>
      <c r="D97" s="35" t="s">
        <v>4</v>
      </c>
      <c r="E97" s="36">
        <v>5586917</v>
      </c>
      <c r="F97" s="14">
        <v>6415</v>
      </c>
      <c r="G97" s="66"/>
      <c r="H97" s="66"/>
    </row>
    <row r="98" spans="1:8" ht="15.75" customHeight="1" thickBot="1">
      <c r="A98" s="111"/>
      <c r="B98" s="19"/>
      <c r="C98" s="17" t="s">
        <v>103</v>
      </c>
      <c r="D98" s="48"/>
      <c r="E98" s="47">
        <f>E96+E97</f>
        <v>5897223</v>
      </c>
      <c r="F98" s="21"/>
      <c r="G98" s="68"/>
      <c r="H98" s="68"/>
    </row>
    <row r="99" spans="1:8" ht="15.75">
      <c r="A99" s="112">
        <v>31</v>
      </c>
      <c r="B99" s="22">
        <v>949</v>
      </c>
      <c r="C99" s="23" t="s">
        <v>43</v>
      </c>
      <c r="D99" s="49" t="s">
        <v>4</v>
      </c>
      <c r="E99" s="28">
        <v>1158060</v>
      </c>
      <c r="F99" s="24">
        <v>2450</v>
      </c>
      <c r="G99" s="43"/>
      <c r="H99" s="43"/>
    </row>
    <row r="100" spans="1:8" ht="16.5" thickBot="1">
      <c r="A100" s="109">
        <v>31</v>
      </c>
      <c r="B100" s="12">
        <v>949</v>
      </c>
      <c r="C100" s="13" t="s">
        <v>43</v>
      </c>
      <c r="D100" s="35" t="s">
        <v>5</v>
      </c>
      <c r="E100" s="36">
        <v>3496</v>
      </c>
      <c r="F100" s="15">
        <v>10</v>
      </c>
      <c r="G100" s="66"/>
      <c r="H100" s="66"/>
    </row>
    <row r="101" spans="1:8" ht="16.5" thickBot="1">
      <c r="A101" s="111"/>
      <c r="B101" s="19"/>
      <c r="C101" s="17" t="s">
        <v>103</v>
      </c>
      <c r="D101" s="48"/>
      <c r="E101" s="47">
        <f>E99+E100</f>
        <v>1161556</v>
      </c>
      <c r="F101" s="21"/>
      <c r="G101" s="68"/>
      <c r="H101" s="68"/>
    </row>
    <row r="102" spans="1:16" s="86" customFormat="1" ht="15.75">
      <c r="A102" s="113">
        <v>31</v>
      </c>
      <c r="B102" s="83">
        <v>3203</v>
      </c>
      <c r="C102" s="50" t="s">
        <v>44</v>
      </c>
      <c r="D102" s="50" t="s">
        <v>4</v>
      </c>
      <c r="E102" s="51">
        <f>316562+E103</f>
        <v>331728</v>
      </c>
      <c r="F102" s="84">
        <v>270</v>
      </c>
      <c r="G102" s="85"/>
      <c r="H102" s="75" t="s">
        <v>115</v>
      </c>
      <c r="I102" s="97"/>
      <c r="J102" s="97"/>
      <c r="K102" s="97"/>
      <c r="L102" s="97"/>
      <c r="M102" s="97"/>
      <c r="N102" s="97"/>
      <c r="O102" s="97"/>
      <c r="P102" s="97"/>
    </row>
    <row r="103" spans="1:16" s="58" customFormat="1" ht="16.5" thickBot="1">
      <c r="A103" s="114">
        <v>31</v>
      </c>
      <c r="B103" s="87">
        <v>3203</v>
      </c>
      <c r="C103" s="52" t="s">
        <v>44</v>
      </c>
      <c r="D103" s="52" t="s">
        <v>5</v>
      </c>
      <c r="E103" s="53">
        <v>15166</v>
      </c>
      <c r="F103" s="31">
        <v>0</v>
      </c>
      <c r="G103" s="88"/>
      <c r="H103" s="94" t="s">
        <v>117</v>
      </c>
      <c r="I103" s="97"/>
      <c r="J103" s="97"/>
      <c r="K103" s="97"/>
      <c r="L103" s="97"/>
      <c r="M103" s="97"/>
      <c r="N103" s="97"/>
      <c r="O103" s="97"/>
      <c r="P103" s="97"/>
    </row>
    <row r="104" spans="1:16" s="58" customFormat="1" ht="16.5" thickBot="1">
      <c r="A104" s="114"/>
      <c r="B104" s="87"/>
      <c r="C104" s="89" t="s">
        <v>103</v>
      </c>
      <c r="D104" s="52"/>
      <c r="E104" s="54">
        <f>E102+E103</f>
        <v>346894</v>
      </c>
      <c r="F104" s="31"/>
      <c r="G104" s="88"/>
      <c r="H104" s="88"/>
      <c r="I104" s="97"/>
      <c r="J104" s="97"/>
      <c r="K104" s="97"/>
      <c r="L104" s="97"/>
      <c r="M104" s="97"/>
      <c r="N104" s="97"/>
      <c r="O104" s="97"/>
      <c r="P104" s="97"/>
    </row>
    <row r="105" spans="1:16" s="58" customFormat="1" ht="15.75">
      <c r="A105" s="115">
        <v>31</v>
      </c>
      <c r="B105" s="90">
        <v>3200</v>
      </c>
      <c r="C105" s="41" t="s">
        <v>45</v>
      </c>
      <c r="D105" s="41" t="s">
        <v>9</v>
      </c>
      <c r="E105" s="38">
        <v>4438070</v>
      </c>
      <c r="F105" s="42">
        <v>5869</v>
      </c>
      <c r="G105" s="85"/>
      <c r="H105" s="75" t="s">
        <v>116</v>
      </c>
      <c r="I105" s="97"/>
      <c r="J105" s="97"/>
      <c r="K105" s="97"/>
      <c r="L105" s="97"/>
      <c r="M105" s="97"/>
      <c r="N105" s="97"/>
      <c r="O105" s="97"/>
      <c r="P105" s="97"/>
    </row>
    <row r="106" spans="1:16" s="58" customFormat="1" ht="16.5" thickBot="1">
      <c r="A106" s="116">
        <v>31</v>
      </c>
      <c r="B106" s="91">
        <v>3200</v>
      </c>
      <c r="C106" s="35" t="s">
        <v>45</v>
      </c>
      <c r="D106" s="35" t="s">
        <v>4</v>
      </c>
      <c r="E106" s="32">
        <v>0</v>
      </c>
      <c r="F106" s="92">
        <v>460</v>
      </c>
      <c r="G106" s="93"/>
      <c r="H106" s="93"/>
      <c r="I106" s="97"/>
      <c r="J106" s="97"/>
      <c r="K106" s="97"/>
      <c r="L106" s="97"/>
      <c r="M106" s="97"/>
      <c r="N106" s="97"/>
      <c r="O106" s="97"/>
      <c r="P106" s="97"/>
    </row>
    <row r="107" spans="1:8" ht="16.5" thickBot="1">
      <c r="A107" s="111"/>
      <c r="B107" s="19"/>
      <c r="C107" s="17" t="s">
        <v>103</v>
      </c>
      <c r="D107" s="48"/>
      <c r="E107" s="47">
        <f>E105</f>
        <v>4438070</v>
      </c>
      <c r="F107" s="21"/>
      <c r="G107" s="68"/>
      <c r="H107" s="68"/>
    </row>
    <row r="108" spans="1:8" ht="16.5" thickBot="1">
      <c r="A108" s="117">
        <v>31</v>
      </c>
      <c r="B108" s="29">
        <v>2362</v>
      </c>
      <c r="C108" s="7" t="s">
        <v>46</v>
      </c>
      <c r="D108" s="52" t="s">
        <v>4</v>
      </c>
      <c r="E108" s="54">
        <v>1027382</v>
      </c>
      <c r="F108" s="33">
        <v>1575</v>
      </c>
      <c r="G108" s="69"/>
      <c r="H108" s="69"/>
    </row>
    <row r="109" spans="1:8" ht="15.75">
      <c r="A109" s="108">
        <v>98</v>
      </c>
      <c r="B109" s="9">
        <v>837</v>
      </c>
      <c r="C109" s="10" t="s">
        <v>47</v>
      </c>
      <c r="D109" s="41" t="s">
        <v>4</v>
      </c>
      <c r="E109" s="42">
        <v>271132</v>
      </c>
      <c r="F109" s="27">
        <v>415</v>
      </c>
      <c r="G109" s="65"/>
      <c r="H109" s="65"/>
    </row>
    <row r="110" spans="1:8" ht="16.5" thickBot="1">
      <c r="A110" s="109">
        <v>98</v>
      </c>
      <c r="B110" s="12">
        <v>837</v>
      </c>
      <c r="C110" s="13" t="s">
        <v>47</v>
      </c>
      <c r="D110" s="35" t="s">
        <v>5</v>
      </c>
      <c r="E110" s="36">
        <v>10566</v>
      </c>
      <c r="F110" s="15">
        <v>16</v>
      </c>
      <c r="G110" s="66"/>
      <c r="H110" s="66"/>
    </row>
    <row r="111" spans="1:8" ht="16.5" thickBot="1">
      <c r="A111" s="111"/>
      <c r="B111" s="19"/>
      <c r="C111" s="17" t="s">
        <v>103</v>
      </c>
      <c r="D111" s="48"/>
      <c r="E111" s="47">
        <f>E109+E110</f>
        <v>281698</v>
      </c>
      <c r="F111" s="21"/>
      <c r="G111" s="68"/>
      <c r="H111" s="68"/>
    </row>
    <row r="112" spans="1:8" ht="15.75">
      <c r="A112" s="108">
        <v>75</v>
      </c>
      <c r="B112" s="9">
        <v>962</v>
      </c>
      <c r="C112" s="10" t="s">
        <v>48</v>
      </c>
      <c r="D112" s="41" t="s">
        <v>10</v>
      </c>
      <c r="E112" s="42">
        <v>2555280</v>
      </c>
      <c r="F112" s="11">
        <v>4141</v>
      </c>
      <c r="G112" s="65"/>
      <c r="H112" s="65"/>
    </row>
    <row r="113" spans="1:8" ht="15.75">
      <c r="A113" s="112">
        <v>75</v>
      </c>
      <c r="B113" s="22">
        <v>962</v>
      </c>
      <c r="C113" s="23" t="s">
        <v>48</v>
      </c>
      <c r="D113" s="49" t="s">
        <v>4</v>
      </c>
      <c r="E113" s="28">
        <v>325251</v>
      </c>
      <c r="F113" s="26">
        <v>432</v>
      </c>
      <c r="G113" s="43"/>
      <c r="H113" s="43"/>
    </row>
    <row r="114" spans="1:8" ht="16.5" thickBot="1">
      <c r="A114" s="109">
        <v>75</v>
      </c>
      <c r="B114" s="12">
        <v>962</v>
      </c>
      <c r="C114" s="13" t="s">
        <v>48</v>
      </c>
      <c r="D114" s="35" t="s">
        <v>5</v>
      </c>
      <c r="E114" s="36">
        <v>0</v>
      </c>
      <c r="F114" s="15">
        <v>2</v>
      </c>
      <c r="G114" s="66"/>
      <c r="H114" s="66"/>
    </row>
    <row r="115" spans="1:8" ht="16.5" thickBot="1">
      <c r="A115" s="111"/>
      <c r="B115" s="19"/>
      <c r="C115" s="17" t="s">
        <v>103</v>
      </c>
      <c r="D115" s="48"/>
      <c r="E115" s="55">
        <f>E112+E113+E114</f>
        <v>2880531</v>
      </c>
      <c r="F115" s="21"/>
      <c r="G115" s="68"/>
      <c r="H115" s="68"/>
    </row>
    <row r="116" spans="1:8" ht="15.75">
      <c r="A116" s="108">
        <v>31</v>
      </c>
      <c r="B116" s="9">
        <v>2363</v>
      </c>
      <c r="C116" s="23" t="s">
        <v>49</v>
      </c>
      <c r="D116" s="41" t="s">
        <v>10</v>
      </c>
      <c r="E116" s="42">
        <v>6806100</v>
      </c>
      <c r="F116" s="11">
        <v>19718</v>
      </c>
      <c r="G116" s="65"/>
      <c r="H116" s="65"/>
    </row>
    <row r="117" spans="1:8" ht="16.5" thickBot="1">
      <c r="A117" s="109">
        <v>31</v>
      </c>
      <c r="B117" s="12">
        <v>2363</v>
      </c>
      <c r="C117" s="13" t="s">
        <v>49</v>
      </c>
      <c r="D117" s="35" t="s">
        <v>4</v>
      </c>
      <c r="E117" s="36">
        <v>4172134</v>
      </c>
      <c r="F117" s="14">
        <v>10437</v>
      </c>
      <c r="G117" s="66"/>
      <c r="H117" s="66"/>
    </row>
    <row r="118" spans="1:8" ht="16.5" thickBot="1">
      <c r="A118" s="111"/>
      <c r="B118" s="19"/>
      <c r="C118" s="17" t="s">
        <v>103</v>
      </c>
      <c r="D118" s="48"/>
      <c r="E118" s="47">
        <f>E116+E117</f>
        <v>10978234</v>
      </c>
      <c r="F118" s="25"/>
      <c r="G118" s="68"/>
      <c r="H118" s="68"/>
    </row>
    <row r="119" spans="1:8" ht="14.25" customHeight="1" thickBot="1">
      <c r="A119" s="111">
        <v>87</v>
      </c>
      <c r="B119" s="19">
        <v>6200</v>
      </c>
      <c r="C119" s="20" t="s">
        <v>50</v>
      </c>
      <c r="D119" s="48" t="s">
        <v>9</v>
      </c>
      <c r="E119" s="47">
        <v>29949651</v>
      </c>
      <c r="F119" s="25">
        <v>19940</v>
      </c>
      <c r="G119" s="68"/>
      <c r="H119" s="68"/>
    </row>
    <row r="120" spans="1:8" ht="15.75" hidden="1">
      <c r="A120" s="108">
        <v>87</v>
      </c>
      <c r="B120" s="9">
        <v>6200</v>
      </c>
      <c r="C120" s="10" t="s">
        <v>50</v>
      </c>
      <c r="D120" s="41" t="s">
        <v>4</v>
      </c>
      <c r="E120" s="38"/>
      <c r="F120" s="27">
        <v>0</v>
      </c>
      <c r="G120" s="65"/>
      <c r="H120" s="65"/>
    </row>
    <row r="121" spans="1:8" ht="16.5" thickBot="1">
      <c r="A121" s="117">
        <v>31</v>
      </c>
      <c r="B121" s="29">
        <v>2386</v>
      </c>
      <c r="C121" s="30" t="s">
        <v>51</v>
      </c>
      <c r="D121" s="52" t="s">
        <v>4</v>
      </c>
      <c r="E121" s="54">
        <v>129122</v>
      </c>
      <c r="F121" s="34">
        <v>224</v>
      </c>
      <c r="G121" s="69"/>
      <c r="H121" s="69"/>
    </row>
    <row r="122" spans="1:8" ht="15.75">
      <c r="A122" s="108">
        <v>13</v>
      </c>
      <c r="B122" s="9">
        <v>1058</v>
      </c>
      <c r="C122" s="10" t="s">
        <v>52</v>
      </c>
      <c r="D122" s="41" t="s">
        <v>4</v>
      </c>
      <c r="E122" s="38">
        <v>281268</v>
      </c>
      <c r="F122" s="27">
        <v>594</v>
      </c>
      <c r="G122" s="65"/>
      <c r="H122" s="65"/>
    </row>
    <row r="123" spans="1:8" ht="16.5" thickBot="1">
      <c r="A123" s="109">
        <v>13</v>
      </c>
      <c r="B123" s="12">
        <v>1058</v>
      </c>
      <c r="C123" s="13" t="s">
        <v>52</v>
      </c>
      <c r="D123" s="35" t="s">
        <v>5</v>
      </c>
      <c r="E123" s="32">
        <v>0</v>
      </c>
      <c r="F123" s="15">
        <v>7</v>
      </c>
      <c r="G123" s="66"/>
      <c r="H123" s="66"/>
    </row>
    <row r="124" spans="1:8" ht="16.5" thickBot="1">
      <c r="A124" s="111"/>
      <c r="B124" s="19"/>
      <c r="C124" s="17" t="s">
        <v>103</v>
      </c>
      <c r="D124" s="48"/>
      <c r="E124" s="47">
        <f>E122+E123</f>
        <v>281268</v>
      </c>
      <c r="F124" s="21"/>
      <c r="G124" s="68"/>
      <c r="H124" s="68"/>
    </row>
    <row r="125" spans="1:8" ht="15.75">
      <c r="A125" s="112">
        <v>71</v>
      </c>
      <c r="B125" s="22">
        <v>4001</v>
      </c>
      <c r="C125" s="10" t="s">
        <v>53</v>
      </c>
      <c r="D125" s="49" t="s">
        <v>4</v>
      </c>
      <c r="E125" s="28">
        <v>453491</v>
      </c>
      <c r="F125" s="26">
        <v>875</v>
      </c>
      <c r="G125" s="43"/>
      <c r="H125" s="43"/>
    </row>
    <row r="126" spans="1:8" ht="16.5" thickBot="1">
      <c r="A126" s="109">
        <v>71</v>
      </c>
      <c r="B126" s="12">
        <v>4001</v>
      </c>
      <c r="C126" s="13" t="s">
        <v>53</v>
      </c>
      <c r="D126" s="35" t="s">
        <v>5</v>
      </c>
      <c r="E126" s="36">
        <v>50859</v>
      </c>
      <c r="F126" s="15">
        <v>236</v>
      </c>
      <c r="G126" s="66"/>
      <c r="H126" s="66"/>
    </row>
    <row r="127" spans="1:8" ht="16.5" thickBot="1">
      <c r="A127" s="111"/>
      <c r="B127" s="19"/>
      <c r="C127" s="17" t="s">
        <v>103</v>
      </c>
      <c r="D127" s="48"/>
      <c r="E127" s="47">
        <f>E125+E126</f>
        <v>504350</v>
      </c>
      <c r="F127" s="21"/>
      <c r="G127" s="68"/>
      <c r="H127" s="68"/>
    </row>
    <row r="128" spans="1:8" ht="15.75">
      <c r="A128" s="108">
        <v>71</v>
      </c>
      <c r="B128" s="9">
        <v>995</v>
      </c>
      <c r="C128" s="10" t="s">
        <v>54</v>
      </c>
      <c r="D128" s="41" t="s">
        <v>4</v>
      </c>
      <c r="E128" s="42">
        <v>1802609</v>
      </c>
      <c r="F128" s="11">
        <v>4466</v>
      </c>
      <c r="G128" s="65"/>
      <c r="H128" s="65"/>
    </row>
    <row r="129" spans="1:8" ht="16.5" thickBot="1">
      <c r="A129" s="109">
        <v>71</v>
      </c>
      <c r="B129" s="12">
        <v>995</v>
      </c>
      <c r="C129" s="13" t="s">
        <v>54</v>
      </c>
      <c r="D129" s="35" t="s">
        <v>5</v>
      </c>
      <c r="E129" s="36">
        <v>10657</v>
      </c>
      <c r="F129" s="15">
        <v>21</v>
      </c>
      <c r="G129" s="66"/>
      <c r="H129" s="66"/>
    </row>
    <row r="130" spans="1:8" ht="16.5" thickBot="1">
      <c r="A130" s="111"/>
      <c r="B130" s="19"/>
      <c r="C130" s="17" t="s">
        <v>103</v>
      </c>
      <c r="D130" s="48"/>
      <c r="E130" s="47">
        <f>E128+E129</f>
        <v>1813266</v>
      </c>
      <c r="F130" s="21"/>
      <c r="G130" s="68"/>
      <c r="H130" s="68"/>
    </row>
    <row r="131" spans="1:8" ht="15.75">
      <c r="A131" s="108">
        <v>74</v>
      </c>
      <c r="B131" s="9">
        <v>4000</v>
      </c>
      <c r="C131" s="10" t="s">
        <v>55</v>
      </c>
      <c r="D131" s="41" t="s">
        <v>4</v>
      </c>
      <c r="E131" s="42">
        <v>713088</v>
      </c>
      <c r="F131" s="11">
        <v>1057</v>
      </c>
      <c r="G131" s="65"/>
      <c r="H131" s="65"/>
    </row>
    <row r="132" spans="1:8" ht="16.5" thickBot="1">
      <c r="A132" s="109">
        <v>74</v>
      </c>
      <c r="B132" s="12">
        <v>4000</v>
      </c>
      <c r="C132" s="13" t="s">
        <v>55</v>
      </c>
      <c r="D132" s="35" t="s">
        <v>5</v>
      </c>
      <c r="E132" s="36">
        <v>87661</v>
      </c>
      <c r="F132" s="15">
        <v>497</v>
      </c>
      <c r="G132" s="66"/>
      <c r="H132" s="66"/>
    </row>
    <row r="133" spans="1:8" ht="16.5" thickBot="1">
      <c r="A133" s="111"/>
      <c r="B133" s="19"/>
      <c r="C133" s="17" t="s">
        <v>103</v>
      </c>
      <c r="D133" s="48"/>
      <c r="E133" s="47">
        <f>E131+E132</f>
        <v>800749</v>
      </c>
      <c r="F133" s="21"/>
      <c r="G133" s="68"/>
      <c r="H133" s="68"/>
    </row>
    <row r="134" spans="1:8" ht="15.75">
      <c r="A134" s="108">
        <v>34</v>
      </c>
      <c r="B134" s="9">
        <v>2368</v>
      </c>
      <c r="C134" s="10" t="s">
        <v>56</v>
      </c>
      <c r="D134" s="41" t="s">
        <v>9</v>
      </c>
      <c r="E134" s="42">
        <v>12099015</v>
      </c>
      <c r="F134" s="11">
        <v>20133</v>
      </c>
      <c r="G134" s="65"/>
      <c r="H134" s="65"/>
    </row>
    <row r="135" spans="1:8" ht="15.75">
      <c r="A135" s="112">
        <v>34</v>
      </c>
      <c r="B135" s="22">
        <v>2368</v>
      </c>
      <c r="C135" s="23" t="s">
        <v>56</v>
      </c>
      <c r="D135" s="49" t="s">
        <v>4</v>
      </c>
      <c r="E135" s="28">
        <v>13340089</v>
      </c>
      <c r="F135" s="24">
        <v>23599</v>
      </c>
      <c r="G135" s="43"/>
      <c r="H135" s="43"/>
    </row>
    <row r="136" spans="1:8" ht="16.5" thickBot="1">
      <c r="A136" s="109">
        <v>34</v>
      </c>
      <c r="B136" s="12">
        <v>2368</v>
      </c>
      <c r="C136" s="13" t="s">
        <v>56</v>
      </c>
      <c r="D136" s="35" t="s">
        <v>5</v>
      </c>
      <c r="E136" s="36">
        <v>162054</v>
      </c>
      <c r="F136" s="15">
        <v>286</v>
      </c>
      <c r="G136" s="66"/>
      <c r="H136" s="66"/>
    </row>
    <row r="137" spans="1:8" ht="16.5" thickBot="1">
      <c r="A137" s="111"/>
      <c r="B137" s="19"/>
      <c r="C137" s="17" t="s">
        <v>103</v>
      </c>
      <c r="D137" s="48"/>
      <c r="E137" s="47">
        <f>E134+E135+E136</f>
        <v>25601158</v>
      </c>
      <c r="F137" s="21"/>
      <c r="G137" s="68"/>
      <c r="H137" s="68"/>
    </row>
    <row r="138" spans="1:8" ht="15.75">
      <c r="A138" s="108">
        <v>57</v>
      </c>
      <c r="B138" s="9">
        <v>1501</v>
      </c>
      <c r="C138" s="10" t="s">
        <v>57</v>
      </c>
      <c r="D138" s="41" t="s">
        <v>9</v>
      </c>
      <c r="E138" s="42">
        <v>4988</v>
      </c>
      <c r="F138" s="27">
        <v>7</v>
      </c>
      <c r="G138" s="65"/>
      <c r="H138" s="65"/>
    </row>
    <row r="139" spans="1:8" ht="15.75">
      <c r="A139" s="112">
        <v>57</v>
      </c>
      <c r="B139" s="22">
        <v>1501</v>
      </c>
      <c r="C139" s="23" t="s">
        <v>57</v>
      </c>
      <c r="D139" s="49" t="s">
        <v>4</v>
      </c>
      <c r="E139" s="28">
        <v>1388853</v>
      </c>
      <c r="F139" s="24">
        <v>1319</v>
      </c>
      <c r="G139" s="43"/>
      <c r="H139" s="43"/>
    </row>
    <row r="140" spans="1:8" ht="16.5" thickBot="1">
      <c r="A140" s="109">
        <v>57</v>
      </c>
      <c r="B140" s="12">
        <v>1501</v>
      </c>
      <c r="C140" s="13" t="s">
        <v>57</v>
      </c>
      <c r="D140" s="35" t="s">
        <v>5</v>
      </c>
      <c r="E140" s="36">
        <v>14952</v>
      </c>
      <c r="F140" s="15">
        <v>40</v>
      </c>
      <c r="G140" s="71">
        <v>10644</v>
      </c>
      <c r="H140" s="71"/>
    </row>
    <row r="141" spans="1:8" ht="16.5" thickBot="1">
      <c r="A141" s="111"/>
      <c r="B141" s="19"/>
      <c r="C141" s="17" t="s">
        <v>103</v>
      </c>
      <c r="D141" s="48"/>
      <c r="E141" s="47">
        <f>E138+E139+E140</f>
        <v>1408793</v>
      </c>
      <c r="F141" s="21"/>
      <c r="G141" s="68"/>
      <c r="H141" s="68"/>
    </row>
    <row r="142" spans="1:8" ht="15.75">
      <c r="A142" s="108">
        <v>75</v>
      </c>
      <c r="B142" s="9">
        <v>965</v>
      </c>
      <c r="C142" s="10" t="s">
        <v>58</v>
      </c>
      <c r="D142" s="41" t="s">
        <v>4</v>
      </c>
      <c r="E142" s="42">
        <v>217800</v>
      </c>
      <c r="F142" s="27">
        <v>345</v>
      </c>
      <c r="G142" s="65"/>
      <c r="H142" s="65"/>
    </row>
    <row r="143" spans="1:8" ht="16.5" thickBot="1">
      <c r="A143" s="109">
        <v>75</v>
      </c>
      <c r="B143" s="12">
        <v>965</v>
      </c>
      <c r="C143" s="13" t="s">
        <v>58</v>
      </c>
      <c r="D143" s="35" t="s">
        <v>5</v>
      </c>
      <c r="E143" s="36">
        <v>12558</v>
      </c>
      <c r="F143" s="15">
        <v>1</v>
      </c>
      <c r="G143" s="66"/>
      <c r="H143" s="66"/>
    </row>
    <row r="144" spans="1:8" ht="16.5" thickBot="1">
      <c r="A144" s="111"/>
      <c r="B144" s="19"/>
      <c r="C144" s="17" t="s">
        <v>103</v>
      </c>
      <c r="D144" s="48"/>
      <c r="E144" s="47">
        <f>E142+E143</f>
        <v>230358</v>
      </c>
      <c r="F144" s="21"/>
      <c r="G144" s="68"/>
      <c r="H144" s="68"/>
    </row>
    <row r="145" spans="1:8" ht="15.75">
      <c r="A145" s="108">
        <v>52</v>
      </c>
      <c r="B145" s="9">
        <v>3020</v>
      </c>
      <c r="C145" s="10" t="s">
        <v>59</v>
      </c>
      <c r="D145" s="41" t="s">
        <v>4</v>
      </c>
      <c r="E145" s="42">
        <v>60652</v>
      </c>
      <c r="F145" s="27">
        <v>128</v>
      </c>
      <c r="G145" s="65"/>
      <c r="H145" s="65"/>
    </row>
    <row r="146" spans="1:8" ht="16.5" thickBot="1">
      <c r="A146" s="109">
        <v>52</v>
      </c>
      <c r="B146" s="12">
        <v>3020</v>
      </c>
      <c r="C146" s="13" t="s">
        <v>59</v>
      </c>
      <c r="D146" s="35" t="s">
        <v>5</v>
      </c>
      <c r="E146" s="36">
        <v>1068102</v>
      </c>
      <c r="F146" s="14">
        <v>2202</v>
      </c>
      <c r="G146" s="71">
        <v>754100</v>
      </c>
      <c r="H146" s="71"/>
    </row>
    <row r="147" spans="1:8" ht="16.5" thickBot="1">
      <c r="A147" s="111"/>
      <c r="B147" s="19"/>
      <c r="C147" s="17" t="s">
        <v>103</v>
      </c>
      <c r="D147" s="48"/>
      <c r="E147" s="47">
        <f>E145+E146</f>
        <v>1128754</v>
      </c>
      <c r="F147" s="25"/>
      <c r="G147" s="68"/>
      <c r="H147" s="68"/>
    </row>
    <row r="148" spans="1:8" ht="15.75">
      <c r="A148" s="112">
        <v>31</v>
      </c>
      <c r="B148" s="22">
        <v>934</v>
      </c>
      <c r="C148" s="23" t="s">
        <v>60</v>
      </c>
      <c r="D148" s="49" t="s">
        <v>10</v>
      </c>
      <c r="E148" s="28">
        <v>1878534</v>
      </c>
      <c r="F148" s="24">
        <v>4289</v>
      </c>
      <c r="G148" s="43"/>
      <c r="H148" s="77" t="s">
        <v>110</v>
      </c>
    </row>
    <row r="149" spans="1:8" ht="15.75">
      <c r="A149" s="112">
        <v>31</v>
      </c>
      <c r="B149" s="22">
        <v>934</v>
      </c>
      <c r="C149" s="23" t="s">
        <v>60</v>
      </c>
      <c r="D149" s="49" t="s">
        <v>4</v>
      </c>
      <c r="E149" s="28">
        <v>11918943</v>
      </c>
      <c r="F149" s="24">
        <v>22360</v>
      </c>
      <c r="G149" s="43"/>
      <c r="H149" s="43"/>
    </row>
    <row r="150" spans="1:8" ht="16.5" thickBot="1">
      <c r="A150" s="109">
        <v>31</v>
      </c>
      <c r="B150" s="12">
        <v>934</v>
      </c>
      <c r="C150" s="13" t="s">
        <v>60</v>
      </c>
      <c r="D150" s="35" t="s">
        <v>5</v>
      </c>
      <c r="E150" s="36">
        <v>20201668</v>
      </c>
      <c r="F150" s="14">
        <v>38869</v>
      </c>
      <c r="G150" s="71">
        <v>9609388</v>
      </c>
      <c r="H150" s="71"/>
    </row>
    <row r="151" spans="1:8" ht="16.5" thickBot="1">
      <c r="A151" s="111"/>
      <c r="B151" s="19"/>
      <c r="C151" s="17" t="s">
        <v>103</v>
      </c>
      <c r="D151" s="48"/>
      <c r="E151" s="47">
        <f>E148+E149+E150</f>
        <v>33999145</v>
      </c>
      <c r="F151" s="25"/>
      <c r="G151" s="68"/>
      <c r="H151" s="68"/>
    </row>
    <row r="152" spans="1:8" ht="15.75">
      <c r="A152" s="108">
        <v>74</v>
      </c>
      <c r="B152" s="9">
        <v>4002</v>
      </c>
      <c r="C152" s="10" t="s">
        <v>61</v>
      </c>
      <c r="D152" s="41" t="s">
        <v>4</v>
      </c>
      <c r="E152" s="42">
        <v>340882</v>
      </c>
      <c r="F152" s="27">
        <v>764</v>
      </c>
      <c r="G152" s="65"/>
      <c r="H152" s="65"/>
    </row>
    <row r="153" spans="1:8" ht="16.5" thickBot="1">
      <c r="A153" s="109">
        <v>74</v>
      </c>
      <c r="B153" s="12">
        <v>4002</v>
      </c>
      <c r="C153" s="13" t="s">
        <v>61</v>
      </c>
      <c r="D153" s="35" t="s">
        <v>5</v>
      </c>
      <c r="E153" s="36">
        <v>120248</v>
      </c>
      <c r="F153" s="15">
        <v>96</v>
      </c>
      <c r="G153" s="71">
        <v>650</v>
      </c>
      <c r="H153" s="71"/>
    </row>
    <row r="154" spans="1:8" ht="16.5" thickBot="1">
      <c r="A154" s="111"/>
      <c r="B154" s="19"/>
      <c r="C154" s="17" t="s">
        <v>103</v>
      </c>
      <c r="D154" s="48"/>
      <c r="E154" s="47">
        <f>E152+E153</f>
        <v>461130</v>
      </c>
      <c r="F154" s="21"/>
      <c r="G154" s="68"/>
      <c r="H154" s="68"/>
    </row>
    <row r="155" spans="1:8" ht="15.75">
      <c r="A155" s="108">
        <v>71</v>
      </c>
      <c r="B155" s="9">
        <v>4003</v>
      </c>
      <c r="C155" s="10" t="s">
        <v>62</v>
      </c>
      <c r="D155" s="41" t="s">
        <v>4</v>
      </c>
      <c r="E155" s="42">
        <v>4</v>
      </c>
      <c r="F155" s="27">
        <v>66</v>
      </c>
      <c r="G155" s="65"/>
      <c r="H155" s="65"/>
    </row>
    <row r="156" spans="1:8" ht="16.5" thickBot="1">
      <c r="A156" s="109">
        <v>71</v>
      </c>
      <c r="B156" s="12">
        <v>4003</v>
      </c>
      <c r="C156" s="13" t="s">
        <v>62</v>
      </c>
      <c r="D156" s="35" t="s">
        <v>5</v>
      </c>
      <c r="E156" s="36">
        <v>44808</v>
      </c>
      <c r="F156" s="15">
        <v>43</v>
      </c>
      <c r="G156" s="71">
        <v>31488</v>
      </c>
      <c r="H156" s="71"/>
    </row>
    <row r="157" spans="1:8" ht="16.5" thickBot="1">
      <c r="A157" s="111"/>
      <c r="B157" s="19"/>
      <c r="C157" s="17" t="s">
        <v>103</v>
      </c>
      <c r="D157" s="48"/>
      <c r="E157" s="47">
        <f>E155+E156</f>
        <v>44812</v>
      </c>
      <c r="F157" s="21"/>
      <c r="G157" s="68"/>
      <c r="H157" s="68"/>
    </row>
    <row r="158" spans="1:8" ht="15.75">
      <c r="A158" s="108">
        <v>71</v>
      </c>
      <c r="B158" s="9">
        <v>9</v>
      </c>
      <c r="C158" s="10" t="s">
        <v>63</v>
      </c>
      <c r="D158" s="41" t="s">
        <v>10</v>
      </c>
      <c r="E158" s="42">
        <v>2065620</v>
      </c>
      <c r="F158" s="11">
        <v>4269</v>
      </c>
      <c r="G158" s="65"/>
      <c r="H158" s="65"/>
    </row>
    <row r="159" spans="1:8" ht="15.75">
      <c r="A159" s="112">
        <v>71</v>
      </c>
      <c r="B159" s="22">
        <v>9</v>
      </c>
      <c r="C159" s="23" t="s">
        <v>63</v>
      </c>
      <c r="D159" s="49" t="s">
        <v>4</v>
      </c>
      <c r="E159" s="28">
        <v>1881799</v>
      </c>
      <c r="F159" s="24">
        <v>3556</v>
      </c>
      <c r="G159" s="43"/>
      <c r="H159" s="43"/>
    </row>
    <row r="160" spans="1:8" ht="16.5" thickBot="1">
      <c r="A160" s="109">
        <v>71</v>
      </c>
      <c r="B160" s="12">
        <v>9</v>
      </c>
      <c r="C160" s="13" t="s">
        <v>63</v>
      </c>
      <c r="D160" s="35" t="s">
        <v>5</v>
      </c>
      <c r="E160" s="36">
        <v>0</v>
      </c>
      <c r="F160" s="15">
        <v>33</v>
      </c>
      <c r="G160" s="66"/>
      <c r="H160" s="66"/>
    </row>
    <row r="161" spans="1:8" ht="16.5" thickBot="1">
      <c r="A161" s="111"/>
      <c r="B161" s="19"/>
      <c r="C161" s="17" t="s">
        <v>103</v>
      </c>
      <c r="D161" s="48"/>
      <c r="E161" s="47">
        <f>E158+E159+E160</f>
        <v>3947419</v>
      </c>
      <c r="F161" s="21"/>
      <c r="G161" s="68"/>
      <c r="H161" s="68"/>
    </row>
    <row r="162" spans="1:8" ht="16.5" thickBot="1">
      <c r="A162" s="111">
        <v>31</v>
      </c>
      <c r="B162" s="19">
        <v>2407</v>
      </c>
      <c r="C162" s="20" t="s">
        <v>64</v>
      </c>
      <c r="D162" s="48" t="s">
        <v>5</v>
      </c>
      <c r="E162" s="47">
        <v>37728</v>
      </c>
      <c r="F162" s="21">
        <v>115</v>
      </c>
      <c r="G162" s="68"/>
      <c r="H162" s="68"/>
    </row>
    <row r="163" spans="1:8" ht="15.75">
      <c r="A163" s="108">
        <v>31</v>
      </c>
      <c r="B163" s="9">
        <v>2030</v>
      </c>
      <c r="C163" s="10" t="s">
        <v>65</v>
      </c>
      <c r="D163" s="41" t="s">
        <v>4</v>
      </c>
      <c r="E163" s="42">
        <v>95520</v>
      </c>
      <c r="F163" s="27">
        <v>187</v>
      </c>
      <c r="G163" s="65"/>
      <c r="H163" s="65"/>
    </row>
    <row r="164" spans="1:8" ht="16.5" thickBot="1">
      <c r="A164" s="109">
        <v>31</v>
      </c>
      <c r="B164" s="12">
        <v>2030</v>
      </c>
      <c r="C164" s="13" t="s">
        <v>65</v>
      </c>
      <c r="D164" s="35" t="s">
        <v>5</v>
      </c>
      <c r="E164" s="36">
        <v>7141</v>
      </c>
      <c r="F164" s="15">
        <v>35</v>
      </c>
      <c r="G164" s="66"/>
      <c r="H164" s="66"/>
    </row>
    <row r="165" spans="1:8" ht="16.5" thickBot="1">
      <c r="A165" s="111"/>
      <c r="B165" s="19"/>
      <c r="C165" s="17" t="s">
        <v>103</v>
      </c>
      <c r="D165" s="48"/>
      <c r="E165" s="47">
        <f>E163+E164</f>
        <v>102661</v>
      </c>
      <c r="F165" s="21"/>
      <c r="G165" s="68"/>
      <c r="H165" s="68"/>
    </row>
    <row r="166" spans="1:8" ht="16.5" thickBot="1">
      <c r="A166" s="111">
        <v>31</v>
      </c>
      <c r="B166" s="19">
        <v>2518</v>
      </c>
      <c r="C166" s="20" t="s">
        <v>66</v>
      </c>
      <c r="D166" s="48" t="s">
        <v>9</v>
      </c>
      <c r="E166" s="47">
        <v>3183738</v>
      </c>
      <c r="F166" s="25">
        <v>5486</v>
      </c>
      <c r="G166" s="68"/>
      <c r="H166" s="68"/>
    </row>
    <row r="167" spans="1:8" ht="15.75">
      <c r="A167" s="108">
        <v>74</v>
      </c>
      <c r="B167" s="9">
        <v>881</v>
      </c>
      <c r="C167" s="10" t="s">
        <v>67</v>
      </c>
      <c r="D167" s="41" t="s">
        <v>4</v>
      </c>
      <c r="E167" s="42">
        <v>37200</v>
      </c>
      <c r="F167" s="27">
        <v>89</v>
      </c>
      <c r="G167" s="65"/>
      <c r="H167" s="65"/>
    </row>
    <row r="168" spans="1:8" ht="16.5" thickBot="1">
      <c r="A168" s="109">
        <v>74</v>
      </c>
      <c r="B168" s="12">
        <v>881</v>
      </c>
      <c r="C168" s="13" t="s">
        <v>67</v>
      </c>
      <c r="D168" s="35" t="s">
        <v>5</v>
      </c>
      <c r="E168" s="36">
        <v>379891</v>
      </c>
      <c r="F168" s="15">
        <v>603</v>
      </c>
      <c r="G168" s="66"/>
      <c r="H168" s="66"/>
    </row>
    <row r="169" spans="1:8" ht="16.5" thickBot="1">
      <c r="A169" s="111"/>
      <c r="B169" s="19"/>
      <c r="C169" s="17" t="s">
        <v>103</v>
      </c>
      <c r="D169" s="48"/>
      <c r="E169" s="47">
        <f>E167+E168</f>
        <v>417091</v>
      </c>
      <c r="F169" s="21"/>
      <c r="G169" s="68"/>
      <c r="H169" s="68"/>
    </row>
    <row r="170" spans="1:8" ht="15.75">
      <c r="A170" s="108">
        <v>14</v>
      </c>
      <c r="B170" s="9">
        <v>2005</v>
      </c>
      <c r="C170" s="10" t="s">
        <v>68</v>
      </c>
      <c r="D170" s="41" t="s">
        <v>4</v>
      </c>
      <c r="E170" s="42">
        <v>163559</v>
      </c>
      <c r="F170" s="27">
        <v>126</v>
      </c>
      <c r="G170" s="65"/>
      <c r="H170" s="65"/>
    </row>
    <row r="171" spans="1:8" ht="16.5" thickBot="1">
      <c r="A171" s="109">
        <v>14</v>
      </c>
      <c r="B171" s="12">
        <v>2005</v>
      </c>
      <c r="C171" s="13" t="s">
        <v>68</v>
      </c>
      <c r="D171" s="35" t="s">
        <v>5</v>
      </c>
      <c r="E171" s="36">
        <v>437050</v>
      </c>
      <c r="F171" s="14">
        <v>1268</v>
      </c>
      <c r="G171" s="66"/>
      <c r="H171" s="66"/>
    </row>
    <row r="172" spans="1:8" ht="16.5" thickBot="1">
      <c r="A172" s="111"/>
      <c r="B172" s="19"/>
      <c r="C172" s="17" t="s">
        <v>103</v>
      </c>
      <c r="D172" s="48"/>
      <c r="E172" s="47">
        <f>E170+E171</f>
        <v>600609</v>
      </c>
      <c r="F172" s="25"/>
      <c r="G172" s="68"/>
      <c r="H172" s="68"/>
    </row>
    <row r="173" spans="1:8" ht="15.75">
      <c r="A173" s="108">
        <v>36</v>
      </c>
      <c r="B173" s="9">
        <v>999</v>
      </c>
      <c r="C173" s="10" t="s">
        <v>69</v>
      </c>
      <c r="D173" s="41" t="s">
        <v>4</v>
      </c>
      <c r="E173" s="42">
        <v>4553</v>
      </c>
      <c r="F173" s="27">
        <v>7</v>
      </c>
      <c r="G173" s="65"/>
      <c r="H173" s="65"/>
    </row>
    <row r="174" spans="1:8" ht="16.5" thickBot="1">
      <c r="A174" s="109">
        <v>36</v>
      </c>
      <c r="B174" s="12">
        <v>999</v>
      </c>
      <c r="C174" s="13" t="s">
        <v>69</v>
      </c>
      <c r="D174" s="35" t="s">
        <v>5</v>
      </c>
      <c r="E174" s="36">
        <v>1438822</v>
      </c>
      <c r="F174" s="14">
        <v>2954</v>
      </c>
      <c r="G174" s="71">
        <v>670988</v>
      </c>
      <c r="H174" s="71"/>
    </row>
    <row r="175" spans="1:8" ht="16.5" thickBot="1">
      <c r="A175" s="111"/>
      <c r="B175" s="19"/>
      <c r="C175" s="17" t="s">
        <v>103</v>
      </c>
      <c r="D175" s="48"/>
      <c r="E175" s="47">
        <f>E173+E174</f>
        <v>1443375</v>
      </c>
      <c r="F175" s="25"/>
      <c r="G175" s="68"/>
      <c r="H175" s="68"/>
    </row>
    <row r="176" spans="1:8" ht="15.75">
      <c r="A176" s="108">
        <v>34</v>
      </c>
      <c r="B176" s="9">
        <v>2353</v>
      </c>
      <c r="C176" s="10" t="s">
        <v>70</v>
      </c>
      <c r="D176" s="41" t="s">
        <v>10</v>
      </c>
      <c r="E176" s="42">
        <v>628131</v>
      </c>
      <c r="F176" s="11">
        <v>2555</v>
      </c>
      <c r="G176" s="65"/>
      <c r="H176" s="65"/>
    </row>
    <row r="177" spans="1:8" ht="15.75">
      <c r="A177" s="112">
        <v>34</v>
      </c>
      <c r="B177" s="22">
        <v>2353</v>
      </c>
      <c r="C177" s="23" t="s">
        <v>70</v>
      </c>
      <c r="D177" s="49" t="s">
        <v>4</v>
      </c>
      <c r="E177" s="28">
        <v>959660</v>
      </c>
      <c r="F177" s="26">
        <v>584</v>
      </c>
      <c r="G177" s="43"/>
      <c r="H177" s="43"/>
    </row>
    <row r="178" spans="1:8" ht="16.5" thickBot="1">
      <c r="A178" s="109">
        <v>34</v>
      </c>
      <c r="B178" s="12">
        <v>2353</v>
      </c>
      <c r="C178" s="13" t="s">
        <v>70</v>
      </c>
      <c r="D178" s="35" t="s">
        <v>5</v>
      </c>
      <c r="E178" s="36">
        <v>63644</v>
      </c>
      <c r="F178" s="15">
        <v>5</v>
      </c>
      <c r="G178" s="66"/>
      <c r="H178" s="66"/>
    </row>
    <row r="179" spans="1:8" ht="16.5" thickBot="1">
      <c r="A179" s="111"/>
      <c r="B179" s="19"/>
      <c r="C179" s="17" t="s">
        <v>103</v>
      </c>
      <c r="D179" s="48"/>
      <c r="E179" s="47">
        <f>E176+E177+E178</f>
        <v>1651435</v>
      </c>
      <c r="F179" s="21"/>
      <c r="G179" s="68"/>
      <c r="H179" s="68"/>
    </row>
    <row r="180" spans="1:8" ht="15.75">
      <c r="A180" s="108">
        <v>18</v>
      </c>
      <c r="B180" s="9">
        <v>4200</v>
      </c>
      <c r="C180" s="10" t="s">
        <v>71</v>
      </c>
      <c r="D180" s="41" t="s">
        <v>4</v>
      </c>
      <c r="E180" s="42">
        <v>3253496</v>
      </c>
      <c r="F180" s="11">
        <v>5595</v>
      </c>
      <c r="G180" s="65"/>
      <c r="H180" s="65"/>
    </row>
    <row r="181" spans="1:8" ht="16.5" thickBot="1">
      <c r="A181" s="109">
        <v>18</v>
      </c>
      <c r="B181" s="12">
        <v>4200</v>
      </c>
      <c r="C181" s="13" t="s">
        <v>71</v>
      </c>
      <c r="D181" s="35" t="s">
        <v>5</v>
      </c>
      <c r="E181" s="36">
        <v>12904122</v>
      </c>
      <c r="F181" s="14">
        <v>24455</v>
      </c>
      <c r="G181" s="71">
        <v>8797321</v>
      </c>
      <c r="H181" s="71"/>
    </row>
    <row r="182" spans="1:8" ht="16.5" thickBot="1">
      <c r="A182" s="111"/>
      <c r="B182" s="19"/>
      <c r="C182" s="17" t="s">
        <v>103</v>
      </c>
      <c r="D182" s="48"/>
      <c r="E182" s="47">
        <f>E180+E181</f>
        <v>16157618</v>
      </c>
      <c r="F182" s="25"/>
      <c r="G182" s="68"/>
      <c r="H182" s="68"/>
    </row>
    <row r="183" spans="1:8" ht="16.5" thickBot="1">
      <c r="A183" s="111">
        <v>11</v>
      </c>
      <c r="B183" s="19">
        <v>2302</v>
      </c>
      <c r="C183" s="20" t="s">
        <v>72</v>
      </c>
      <c r="D183" s="48" t="s">
        <v>5</v>
      </c>
      <c r="E183" s="47">
        <v>3279</v>
      </c>
      <c r="F183" s="21">
        <v>18</v>
      </c>
      <c r="G183" s="68"/>
      <c r="H183" s="68"/>
    </row>
    <row r="184" spans="1:8" ht="16.5" thickBot="1">
      <c r="A184" s="111">
        <v>13</v>
      </c>
      <c r="B184" s="19">
        <v>4009</v>
      </c>
      <c r="C184" s="20" t="s">
        <v>73</v>
      </c>
      <c r="D184" s="48" t="s">
        <v>5</v>
      </c>
      <c r="E184" s="47">
        <v>33818</v>
      </c>
      <c r="F184" s="21">
        <v>68</v>
      </c>
      <c r="G184" s="68"/>
      <c r="H184" s="68"/>
    </row>
    <row r="185" spans="1:8" ht="15.75">
      <c r="A185" s="108">
        <v>34</v>
      </c>
      <c r="B185" s="9">
        <v>2341</v>
      </c>
      <c r="C185" s="10" t="s">
        <v>74</v>
      </c>
      <c r="D185" s="41" t="s">
        <v>4</v>
      </c>
      <c r="E185" s="42">
        <v>1410237</v>
      </c>
      <c r="F185" s="11">
        <v>2802</v>
      </c>
      <c r="G185" s="65"/>
      <c r="H185" s="65"/>
    </row>
    <row r="186" spans="1:8" ht="16.5" thickBot="1">
      <c r="A186" s="109">
        <v>34</v>
      </c>
      <c r="B186" s="12">
        <v>2341</v>
      </c>
      <c r="C186" s="13" t="s">
        <v>74</v>
      </c>
      <c r="D186" s="35" t="s">
        <v>5</v>
      </c>
      <c r="E186" s="36">
        <v>588435</v>
      </c>
      <c r="F186" s="14">
        <v>1084</v>
      </c>
      <c r="G186" s="66"/>
      <c r="H186" s="66"/>
    </row>
    <row r="187" spans="1:8" ht="16.5" thickBot="1">
      <c r="A187" s="111"/>
      <c r="B187" s="19"/>
      <c r="C187" s="17" t="s">
        <v>103</v>
      </c>
      <c r="D187" s="48"/>
      <c r="E187" s="47">
        <f>E185+E186</f>
        <v>1998672</v>
      </c>
      <c r="F187" s="25"/>
      <c r="G187" s="68"/>
      <c r="H187" s="68"/>
    </row>
    <row r="188" spans="1:8" ht="15.75" hidden="1">
      <c r="A188" s="112">
        <v>34</v>
      </c>
      <c r="B188" s="22" t="s">
        <v>75</v>
      </c>
      <c r="C188" s="23" t="s">
        <v>76</v>
      </c>
      <c r="D188" s="49" t="s">
        <v>4</v>
      </c>
      <c r="E188" s="56"/>
      <c r="F188" s="26">
        <v>0</v>
      </c>
      <c r="G188" s="43"/>
      <c r="H188" s="43"/>
    </row>
    <row r="189" spans="1:8" ht="15.75" hidden="1">
      <c r="A189" s="112">
        <v>34</v>
      </c>
      <c r="B189" s="22" t="s">
        <v>75</v>
      </c>
      <c r="C189" s="23" t="s">
        <v>76</v>
      </c>
      <c r="D189" s="49" t="s">
        <v>5</v>
      </c>
      <c r="E189" s="56"/>
      <c r="F189" s="26">
        <v>0</v>
      </c>
      <c r="G189" s="43"/>
      <c r="H189" s="43"/>
    </row>
    <row r="190" spans="1:8" ht="16.5" thickBot="1">
      <c r="A190" s="107">
        <v>94</v>
      </c>
      <c r="B190" s="6">
        <v>4007</v>
      </c>
      <c r="C190" s="7" t="s">
        <v>77</v>
      </c>
      <c r="D190" s="39" t="s">
        <v>4</v>
      </c>
      <c r="E190" s="40">
        <v>282800</v>
      </c>
      <c r="F190" s="37">
        <v>505</v>
      </c>
      <c r="G190" s="64"/>
      <c r="H190" s="64"/>
    </row>
    <row r="191" spans="1:8" ht="15.75">
      <c r="A191" s="108">
        <v>75</v>
      </c>
      <c r="B191" s="9">
        <v>4001</v>
      </c>
      <c r="C191" s="10" t="s">
        <v>78</v>
      </c>
      <c r="D191" s="41" t="s">
        <v>9</v>
      </c>
      <c r="E191" s="42">
        <v>967933</v>
      </c>
      <c r="F191" s="11">
        <v>1899</v>
      </c>
      <c r="G191" s="65"/>
      <c r="H191" s="65"/>
    </row>
    <row r="192" spans="1:8" ht="16.5" thickBot="1">
      <c r="A192" s="109">
        <v>75</v>
      </c>
      <c r="B192" s="12">
        <v>4001</v>
      </c>
      <c r="C192" s="13" t="s">
        <v>78</v>
      </c>
      <c r="D192" s="35" t="s">
        <v>4</v>
      </c>
      <c r="E192" s="36">
        <v>3546450</v>
      </c>
      <c r="F192" s="14">
        <v>7924</v>
      </c>
      <c r="G192" s="66"/>
      <c r="H192" s="66"/>
    </row>
    <row r="193" spans="1:8" ht="16.5" thickBot="1">
      <c r="A193" s="111"/>
      <c r="B193" s="19"/>
      <c r="C193" s="17" t="s">
        <v>103</v>
      </c>
      <c r="D193" s="48"/>
      <c r="E193" s="47">
        <f>E191+E192</f>
        <v>4514383</v>
      </c>
      <c r="F193" s="21"/>
      <c r="G193" s="68"/>
      <c r="H193" s="68"/>
    </row>
    <row r="194" spans="1:8" ht="16.5" thickBot="1">
      <c r="A194" s="111">
        <v>31</v>
      </c>
      <c r="B194" s="19">
        <v>2409</v>
      </c>
      <c r="C194" s="20" t="s">
        <v>79</v>
      </c>
      <c r="D194" s="48" t="s">
        <v>4</v>
      </c>
      <c r="E194" s="47">
        <v>104420</v>
      </c>
      <c r="F194" s="21">
        <v>215</v>
      </c>
      <c r="G194" s="68"/>
      <c r="H194" s="68"/>
    </row>
    <row r="195" spans="1:8" ht="15.75">
      <c r="A195" s="108">
        <v>76</v>
      </c>
      <c r="B195" s="9">
        <v>164</v>
      </c>
      <c r="C195" s="10" t="s">
        <v>80</v>
      </c>
      <c r="D195" s="41" t="s">
        <v>9</v>
      </c>
      <c r="E195" s="42">
        <v>48169600</v>
      </c>
      <c r="F195" s="11">
        <v>75575</v>
      </c>
      <c r="G195" s="65"/>
      <c r="H195" s="65"/>
    </row>
    <row r="196" spans="1:8" ht="15.75">
      <c r="A196" s="112">
        <v>76</v>
      </c>
      <c r="B196" s="22">
        <v>164</v>
      </c>
      <c r="C196" s="23" t="s">
        <v>80</v>
      </c>
      <c r="D196" s="49" t="s">
        <v>10</v>
      </c>
      <c r="E196" s="28">
        <v>13483371</v>
      </c>
      <c r="F196" s="24">
        <v>23417</v>
      </c>
      <c r="G196" s="43"/>
      <c r="H196" s="43"/>
    </row>
    <row r="197" spans="1:8" ht="15.75">
      <c r="A197" s="112">
        <v>76</v>
      </c>
      <c r="B197" s="22">
        <v>164</v>
      </c>
      <c r="C197" s="23" t="s">
        <v>80</v>
      </c>
      <c r="D197" s="49" t="s">
        <v>4</v>
      </c>
      <c r="E197" s="28">
        <v>1370228</v>
      </c>
      <c r="F197" s="24">
        <v>1899</v>
      </c>
      <c r="G197" s="43"/>
      <c r="H197" s="43"/>
    </row>
    <row r="198" spans="1:8" ht="16.5" thickBot="1">
      <c r="A198" s="109">
        <v>76</v>
      </c>
      <c r="B198" s="12">
        <v>164</v>
      </c>
      <c r="C198" s="13" t="s">
        <v>80</v>
      </c>
      <c r="D198" s="35" t="s">
        <v>5</v>
      </c>
      <c r="E198" s="36">
        <v>2918</v>
      </c>
      <c r="F198" s="15">
        <v>3</v>
      </c>
      <c r="G198" s="66"/>
      <c r="H198" s="66"/>
    </row>
    <row r="199" spans="1:8" ht="16.5" thickBot="1">
      <c r="A199" s="111"/>
      <c r="B199" s="19"/>
      <c r="C199" s="17" t="s">
        <v>103</v>
      </c>
      <c r="D199" s="48"/>
      <c r="E199" s="47">
        <f>E195+E196+E197+E198</f>
        <v>63026117</v>
      </c>
      <c r="F199" s="21"/>
      <c r="G199" s="68"/>
      <c r="H199" s="68"/>
    </row>
    <row r="200" spans="1:8" ht="15.75">
      <c r="A200" s="112">
        <v>13</v>
      </c>
      <c r="B200" s="22">
        <v>948</v>
      </c>
      <c r="C200" s="23" t="s">
        <v>81</v>
      </c>
      <c r="D200" s="49" t="s">
        <v>4</v>
      </c>
      <c r="E200" s="28">
        <v>2302996</v>
      </c>
      <c r="F200" s="24">
        <v>3864</v>
      </c>
      <c r="G200" s="43"/>
      <c r="H200" s="43"/>
    </row>
    <row r="201" spans="1:8" ht="16.5" thickBot="1">
      <c r="A201" s="109">
        <v>13</v>
      </c>
      <c r="B201" s="12">
        <v>948</v>
      </c>
      <c r="C201" s="13" t="s">
        <v>81</v>
      </c>
      <c r="D201" s="35" t="s">
        <v>5</v>
      </c>
      <c r="E201" s="36">
        <v>1748756</v>
      </c>
      <c r="F201" s="14">
        <v>2918</v>
      </c>
      <c r="G201" s="66"/>
      <c r="H201" s="66"/>
    </row>
    <row r="202" spans="1:8" ht="16.5" thickBot="1">
      <c r="A202" s="111"/>
      <c r="B202" s="19"/>
      <c r="C202" s="17" t="s">
        <v>103</v>
      </c>
      <c r="D202" s="48"/>
      <c r="E202" s="47">
        <f>E200+E201</f>
        <v>4051752</v>
      </c>
      <c r="F202" s="25"/>
      <c r="G202" s="68"/>
      <c r="H202" s="68"/>
    </row>
    <row r="203" spans="1:8" ht="15.75">
      <c r="A203" s="108">
        <v>31</v>
      </c>
      <c r="B203" s="9" t="s">
        <v>82</v>
      </c>
      <c r="C203" s="10" t="s">
        <v>83</v>
      </c>
      <c r="D203" s="41" t="s">
        <v>4</v>
      </c>
      <c r="E203" s="42">
        <v>387106</v>
      </c>
      <c r="F203" s="27">
        <v>458</v>
      </c>
      <c r="G203" s="65"/>
      <c r="H203" s="65"/>
    </row>
    <row r="204" spans="1:8" ht="16.5" thickBot="1">
      <c r="A204" s="109">
        <v>31</v>
      </c>
      <c r="B204" s="12" t="s">
        <v>82</v>
      </c>
      <c r="C204" s="13" t="s">
        <v>83</v>
      </c>
      <c r="D204" s="35" t="s">
        <v>5</v>
      </c>
      <c r="E204" s="36">
        <v>139239</v>
      </c>
      <c r="F204" s="15">
        <v>488</v>
      </c>
      <c r="G204" s="66"/>
      <c r="H204" s="66"/>
    </row>
    <row r="205" spans="1:8" ht="16.5" thickBot="1">
      <c r="A205" s="111"/>
      <c r="B205" s="19"/>
      <c r="C205" s="17" t="s">
        <v>103</v>
      </c>
      <c r="D205" s="48"/>
      <c r="E205" s="47">
        <f>E203+E204</f>
        <v>526345</v>
      </c>
      <c r="F205" s="21"/>
      <c r="G205" s="68"/>
      <c r="H205" s="68"/>
    </row>
    <row r="206" spans="1:8" ht="15.75">
      <c r="A206" s="108">
        <v>34</v>
      </c>
      <c r="B206" s="9">
        <v>921</v>
      </c>
      <c r="C206" s="10" t="s">
        <v>84</v>
      </c>
      <c r="D206" s="41" t="s">
        <v>9</v>
      </c>
      <c r="E206" s="42">
        <v>14944800</v>
      </c>
      <c r="F206" s="11">
        <v>23955</v>
      </c>
      <c r="G206" s="65"/>
      <c r="H206" s="65"/>
    </row>
    <row r="207" spans="1:8" ht="15.75">
      <c r="A207" s="112">
        <v>34</v>
      </c>
      <c r="B207" s="22">
        <v>921</v>
      </c>
      <c r="C207" s="23" t="s">
        <v>84</v>
      </c>
      <c r="D207" s="49" t="s">
        <v>10</v>
      </c>
      <c r="E207" s="28">
        <v>735757</v>
      </c>
      <c r="F207" s="24">
        <v>1347</v>
      </c>
      <c r="G207" s="43"/>
      <c r="H207" s="43"/>
    </row>
    <row r="208" spans="1:8" ht="15.75">
      <c r="A208" s="112">
        <v>34</v>
      </c>
      <c r="B208" s="22">
        <v>921</v>
      </c>
      <c r="C208" s="23" t="s">
        <v>84</v>
      </c>
      <c r="D208" s="49" t="s">
        <v>4</v>
      </c>
      <c r="E208" s="28">
        <v>995414</v>
      </c>
      <c r="F208" s="24">
        <v>1628</v>
      </c>
      <c r="G208" s="43"/>
      <c r="H208" s="43"/>
    </row>
    <row r="209" spans="1:8" ht="16.5" thickBot="1">
      <c r="A209" s="109">
        <v>34</v>
      </c>
      <c r="B209" s="12">
        <v>921</v>
      </c>
      <c r="C209" s="13" t="s">
        <v>84</v>
      </c>
      <c r="D209" s="35" t="s">
        <v>5</v>
      </c>
      <c r="E209" s="36">
        <v>193054</v>
      </c>
      <c r="F209" s="15">
        <v>154</v>
      </c>
      <c r="G209" s="66"/>
      <c r="H209" s="66"/>
    </row>
    <row r="210" spans="1:8" ht="16.5" thickBot="1">
      <c r="A210" s="111"/>
      <c r="B210" s="19"/>
      <c r="C210" s="17" t="s">
        <v>103</v>
      </c>
      <c r="D210" s="48"/>
      <c r="E210" s="47">
        <f>E206+E207+E208+E209</f>
        <v>16869025</v>
      </c>
      <c r="F210" s="21"/>
      <c r="G210" s="68"/>
      <c r="H210" s="68"/>
    </row>
    <row r="211" spans="1:8" ht="15.75">
      <c r="A211" s="108">
        <v>75</v>
      </c>
      <c r="B211" s="9">
        <v>146</v>
      </c>
      <c r="C211" s="10" t="s">
        <v>85</v>
      </c>
      <c r="D211" s="41" t="s">
        <v>9</v>
      </c>
      <c r="E211" s="42">
        <v>4940100</v>
      </c>
      <c r="F211" s="11">
        <v>11199</v>
      </c>
      <c r="G211" s="65"/>
      <c r="H211" s="65"/>
    </row>
    <row r="212" spans="1:8" ht="15.75">
      <c r="A212" s="112">
        <v>75</v>
      </c>
      <c r="B212" s="22">
        <v>146</v>
      </c>
      <c r="C212" s="23" t="s">
        <v>85</v>
      </c>
      <c r="D212" s="49" t="s">
        <v>10</v>
      </c>
      <c r="E212" s="28">
        <v>155588</v>
      </c>
      <c r="F212" s="26">
        <v>302</v>
      </c>
      <c r="G212" s="43"/>
      <c r="H212" s="43"/>
    </row>
    <row r="213" spans="1:8" ht="15.75">
      <c r="A213" s="112">
        <v>75</v>
      </c>
      <c r="B213" s="22">
        <v>146</v>
      </c>
      <c r="C213" s="23" t="s">
        <v>85</v>
      </c>
      <c r="D213" s="49" t="s">
        <v>4</v>
      </c>
      <c r="E213" s="28">
        <v>793867</v>
      </c>
      <c r="F213" s="24">
        <v>1883</v>
      </c>
      <c r="G213" s="43"/>
      <c r="H213" s="43"/>
    </row>
    <row r="214" spans="1:8" ht="16.5" thickBot="1">
      <c r="A214" s="109">
        <v>75</v>
      </c>
      <c r="B214" s="12">
        <v>146</v>
      </c>
      <c r="C214" s="13" t="s">
        <v>85</v>
      </c>
      <c r="D214" s="35" t="s">
        <v>5</v>
      </c>
      <c r="E214" s="36">
        <v>68371</v>
      </c>
      <c r="F214" s="15">
        <v>157</v>
      </c>
      <c r="G214" s="66"/>
      <c r="H214" s="66"/>
    </row>
    <row r="215" spans="1:8" ht="16.5" thickBot="1">
      <c r="A215" s="111"/>
      <c r="B215" s="19"/>
      <c r="C215" s="17" t="s">
        <v>103</v>
      </c>
      <c r="D215" s="48"/>
      <c r="E215" s="47">
        <f>E211+E212+E213+E214</f>
        <v>5957926</v>
      </c>
      <c r="F215" s="21"/>
      <c r="G215" s="68"/>
      <c r="H215" s="68"/>
    </row>
    <row r="216" spans="1:8" ht="15.75">
      <c r="A216" s="108">
        <v>31</v>
      </c>
      <c r="B216" s="9">
        <v>954</v>
      </c>
      <c r="C216" s="10" t="s">
        <v>86</v>
      </c>
      <c r="D216" s="41" t="s">
        <v>4</v>
      </c>
      <c r="E216" s="38">
        <v>1422071</v>
      </c>
      <c r="F216" s="11">
        <v>2159</v>
      </c>
      <c r="G216" s="65"/>
      <c r="H216" s="65"/>
    </row>
    <row r="217" spans="1:8" ht="16.5" thickBot="1">
      <c r="A217" s="109">
        <v>31</v>
      </c>
      <c r="B217" s="12">
        <v>954</v>
      </c>
      <c r="C217" s="13" t="s">
        <v>86</v>
      </c>
      <c r="D217" s="35" t="s">
        <v>5</v>
      </c>
      <c r="E217" s="32">
        <v>4598</v>
      </c>
      <c r="F217" s="15">
        <v>112</v>
      </c>
      <c r="G217" s="66"/>
      <c r="H217" s="66"/>
    </row>
    <row r="218" spans="1:8" ht="16.5" thickBot="1">
      <c r="A218" s="111"/>
      <c r="B218" s="19"/>
      <c r="C218" s="17" t="s">
        <v>103</v>
      </c>
      <c r="D218" s="48"/>
      <c r="E218" s="47">
        <f>E216+E217</f>
        <v>1426669</v>
      </c>
      <c r="F218" s="21"/>
      <c r="G218" s="68"/>
      <c r="H218" s="68"/>
    </row>
    <row r="219" spans="1:8" ht="16.5" thickBot="1">
      <c r="A219" s="111">
        <v>32</v>
      </c>
      <c r="B219" s="19">
        <v>126</v>
      </c>
      <c r="C219" s="20" t="s">
        <v>87</v>
      </c>
      <c r="D219" s="48" t="s">
        <v>9</v>
      </c>
      <c r="E219" s="47">
        <v>2093357</v>
      </c>
      <c r="F219" s="25">
        <v>3371</v>
      </c>
      <c r="G219" s="68"/>
      <c r="H219" s="68"/>
    </row>
    <row r="220" spans="1:8" ht="15.75">
      <c r="A220" s="108">
        <v>13</v>
      </c>
      <c r="B220" s="9">
        <v>2303</v>
      </c>
      <c r="C220" s="10" t="s">
        <v>88</v>
      </c>
      <c r="D220" s="41" t="s">
        <v>4</v>
      </c>
      <c r="E220" s="42">
        <v>17290</v>
      </c>
      <c r="F220" s="27">
        <v>41</v>
      </c>
      <c r="G220" s="65"/>
      <c r="H220" s="65"/>
    </row>
    <row r="221" spans="1:8" ht="16.5" thickBot="1">
      <c r="A221" s="109">
        <v>13</v>
      </c>
      <c r="B221" s="12">
        <v>2303</v>
      </c>
      <c r="C221" s="13" t="s">
        <v>88</v>
      </c>
      <c r="D221" s="35" t="s">
        <v>5</v>
      </c>
      <c r="E221" s="36">
        <v>128883</v>
      </c>
      <c r="F221" s="15">
        <v>310</v>
      </c>
      <c r="G221" s="66"/>
      <c r="H221" s="66"/>
    </row>
    <row r="222" spans="1:8" ht="16.5" thickBot="1">
      <c r="A222" s="111"/>
      <c r="B222" s="19"/>
      <c r="C222" s="17" t="s">
        <v>103</v>
      </c>
      <c r="D222" s="48"/>
      <c r="E222" s="47">
        <f>E220+E221</f>
        <v>146173</v>
      </c>
      <c r="F222" s="21"/>
      <c r="G222" s="68"/>
      <c r="H222" s="68"/>
    </row>
    <row r="223" spans="1:8" ht="15.75">
      <c r="A223" s="112">
        <v>74</v>
      </c>
      <c r="B223" s="22">
        <v>4006</v>
      </c>
      <c r="C223" s="23" t="s">
        <v>89</v>
      </c>
      <c r="D223" s="49" t="s">
        <v>9</v>
      </c>
      <c r="E223" s="28">
        <v>4630296</v>
      </c>
      <c r="F223" s="24">
        <v>10349</v>
      </c>
      <c r="G223" s="43"/>
      <c r="H223" s="43"/>
    </row>
    <row r="224" spans="1:8" ht="16.5" thickBot="1">
      <c r="A224" s="109">
        <v>74</v>
      </c>
      <c r="B224" s="12">
        <v>4006</v>
      </c>
      <c r="C224" s="13" t="s">
        <v>89</v>
      </c>
      <c r="D224" s="35" t="s">
        <v>4</v>
      </c>
      <c r="E224" s="36">
        <v>437689</v>
      </c>
      <c r="F224" s="15">
        <v>949</v>
      </c>
      <c r="G224" s="66"/>
      <c r="H224" s="66"/>
    </row>
    <row r="225" spans="1:8" ht="16.5" thickBot="1">
      <c r="A225" s="111"/>
      <c r="B225" s="19"/>
      <c r="C225" s="17" t="s">
        <v>103</v>
      </c>
      <c r="D225" s="48"/>
      <c r="E225" s="47">
        <f>E223+E224</f>
        <v>5067985</v>
      </c>
      <c r="F225" s="21"/>
      <c r="G225" s="68"/>
      <c r="H225" s="68"/>
    </row>
    <row r="226" spans="1:8" ht="16.5" thickBot="1">
      <c r="A226" s="111">
        <v>34</v>
      </c>
      <c r="B226" s="19">
        <v>2369</v>
      </c>
      <c r="C226" s="20" t="s">
        <v>90</v>
      </c>
      <c r="D226" s="48" t="s">
        <v>4</v>
      </c>
      <c r="E226" s="47">
        <v>78139</v>
      </c>
      <c r="F226" s="21">
        <v>144</v>
      </c>
      <c r="G226" s="68"/>
      <c r="H226" s="68"/>
    </row>
    <row r="227" spans="1:8" ht="15.75" hidden="1">
      <c r="A227" s="108">
        <v>16</v>
      </c>
      <c r="B227" s="9">
        <v>650</v>
      </c>
      <c r="C227" s="10" t="s">
        <v>91</v>
      </c>
      <c r="D227" s="41" t="s">
        <v>4</v>
      </c>
      <c r="E227" s="38"/>
      <c r="F227" s="11">
        <v>2084</v>
      </c>
      <c r="G227" s="65"/>
      <c r="H227" s="65"/>
    </row>
    <row r="228" spans="1:8" ht="15.75" hidden="1">
      <c r="A228" s="112">
        <v>16</v>
      </c>
      <c r="B228" s="22">
        <v>650</v>
      </c>
      <c r="C228" s="23" t="s">
        <v>91</v>
      </c>
      <c r="D228" s="49" t="s">
        <v>5</v>
      </c>
      <c r="E228" s="56"/>
      <c r="F228" s="26">
        <v>72</v>
      </c>
      <c r="G228" s="43"/>
      <c r="H228" s="43"/>
    </row>
    <row r="229" spans="1:8" ht="15.75">
      <c r="A229" s="112">
        <v>31</v>
      </c>
      <c r="B229" s="22" t="s">
        <v>92</v>
      </c>
      <c r="C229" s="23" t="s">
        <v>93</v>
      </c>
      <c r="D229" s="49" t="s">
        <v>9</v>
      </c>
      <c r="E229" s="28">
        <f>557722469+1007257</f>
        <v>558729726</v>
      </c>
      <c r="F229" s="24">
        <v>242092</v>
      </c>
      <c r="G229" s="43"/>
      <c r="H229" s="80" t="s">
        <v>111</v>
      </c>
    </row>
    <row r="230" spans="1:8" ht="15.75">
      <c r="A230" s="112">
        <v>31</v>
      </c>
      <c r="B230" s="22" t="s">
        <v>92</v>
      </c>
      <c r="C230" s="23" t="s">
        <v>93</v>
      </c>
      <c r="D230" s="49" t="s">
        <v>10</v>
      </c>
      <c r="E230" s="28">
        <f>54920304+941244</f>
        <v>55861548</v>
      </c>
      <c r="F230" s="24">
        <f>26444+1079</f>
        <v>27523</v>
      </c>
      <c r="G230" s="43"/>
      <c r="H230" s="78"/>
    </row>
    <row r="231" spans="1:8" ht="15.75">
      <c r="A231" s="112">
        <v>31</v>
      </c>
      <c r="B231" s="22" t="s">
        <v>92</v>
      </c>
      <c r="C231" s="23" t="s">
        <v>93</v>
      </c>
      <c r="D231" s="49" t="s">
        <v>4</v>
      </c>
      <c r="E231" s="28">
        <f>131710392+12132149</f>
        <v>143842541</v>
      </c>
      <c r="F231" s="24">
        <f>189217+19558</f>
        <v>208775</v>
      </c>
      <c r="G231" s="43"/>
      <c r="H231" s="78"/>
    </row>
    <row r="232" spans="1:8" ht="16.5" thickBot="1">
      <c r="A232" s="109">
        <v>31</v>
      </c>
      <c r="B232" s="12" t="s">
        <v>92</v>
      </c>
      <c r="C232" s="13" t="s">
        <v>93</v>
      </c>
      <c r="D232" s="35" t="s">
        <v>5</v>
      </c>
      <c r="E232" s="36">
        <f>48308775+124628698</f>
        <v>172937473</v>
      </c>
      <c r="F232" s="14">
        <f>180265+596022</f>
        <v>776287</v>
      </c>
      <c r="G232" s="66"/>
      <c r="H232" s="79"/>
    </row>
    <row r="233" spans="1:8" ht="16.5" thickBot="1">
      <c r="A233" s="111"/>
      <c r="B233" s="19"/>
      <c r="C233" s="17" t="s">
        <v>103</v>
      </c>
      <c r="D233" s="48"/>
      <c r="E233" s="47">
        <f>E232+E231+E230+E229</f>
        <v>931371288</v>
      </c>
      <c r="F233" s="21"/>
      <c r="G233" s="68"/>
      <c r="H233" s="68"/>
    </row>
    <row r="234" spans="1:8" ht="15.75">
      <c r="A234" s="108">
        <v>13</v>
      </c>
      <c r="B234" s="9">
        <v>2526</v>
      </c>
      <c r="C234" s="10" t="s">
        <v>94</v>
      </c>
      <c r="D234" s="41" t="s">
        <v>10</v>
      </c>
      <c r="E234" s="42">
        <v>100628</v>
      </c>
      <c r="F234" s="27">
        <v>146</v>
      </c>
      <c r="G234" s="65"/>
      <c r="H234" s="65"/>
    </row>
    <row r="235" spans="1:8" ht="15.75">
      <c r="A235" s="112">
        <v>13</v>
      </c>
      <c r="B235" s="22">
        <v>2526</v>
      </c>
      <c r="C235" s="23" t="s">
        <v>94</v>
      </c>
      <c r="D235" s="49" t="s">
        <v>4</v>
      </c>
      <c r="E235" s="28">
        <v>269708</v>
      </c>
      <c r="F235" s="26">
        <v>505</v>
      </c>
      <c r="G235" s="43"/>
      <c r="H235" s="43"/>
    </row>
    <row r="236" spans="1:8" ht="16.5" thickBot="1">
      <c r="A236" s="109">
        <v>13</v>
      </c>
      <c r="B236" s="12">
        <v>2526</v>
      </c>
      <c r="C236" s="13" t="s">
        <v>94</v>
      </c>
      <c r="D236" s="35" t="s">
        <v>5</v>
      </c>
      <c r="E236" s="36">
        <v>28603</v>
      </c>
      <c r="F236" s="15">
        <v>17</v>
      </c>
      <c r="G236" s="66"/>
      <c r="H236" s="66"/>
    </row>
    <row r="237" spans="1:8" ht="16.5" thickBot="1">
      <c r="A237" s="111"/>
      <c r="B237" s="19"/>
      <c r="C237" s="17" t="s">
        <v>103</v>
      </c>
      <c r="D237" s="48"/>
      <c r="E237" s="47">
        <f>E234+E235+E236</f>
        <v>398939</v>
      </c>
      <c r="F237" s="21"/>
      <c r="G237" s="68"/>
      <c r="H237" s="68"/>
    </row>
    <row r="238" spans="1:8" ht="15.75">
      <c r="A238" s="108">
        <v>34</v>
      </c>
      <c r="B238" s="9">
        <v>2354</v>
      </c>
      <c r="C238" s="10" t="s">
        <v>95</v>
      </c>
      <c r="D238" s="41" t="s">
        <v>4</v>
      </c>
      <c r="E238" s="42">
        <v>4472928</v>
      </c>
      <c r="F238" s="11">
        <v>8132</v>
      </c>
      <c r="G238" s="72">
        <v>51814</v>
      </c>
      <c r="H238" s="72"/>
    </row>
    <row r="239" spans="1:8" ht="16.5" thickBot="1">
      <c r="A239" s="109">
        <v>34</v>
      </c>
      <c r="B239" s="12">
        <v>2354</v>
      </c>
      <c r="C239" s="13" t="s">
        <v>95</v>
      </c>
      <c r="D239" s="35" t="s">
        <v>5</v>
      </c>
      <c r="E239" s="36">
        <v>11423417</v>
      </c>
      <c r="F239" s="14">
        <v>23632</v>
      </c>
      <c r="G239" s="71">
        <v>4147752</v>
      </c>
      <c r="H239" s="71"/>
    </row>
    <row r="240" spans="1:8" ht="16.5" thickBot="1">
      <c r="A240" s="111"/>
      <c r="B240" s="19"/>
      <c r="C240" s="17" t="s">
        <v>103</v>
      </c>
      <c r="D240" s="48"/>
      <c r="E240" s="47">
        <f>E238+E239</f>
        <v>15896345</v>
      </c>
      <c r="F240" s="25"/>
      <c r="G240" s="68"/>
      <c r="H240" s="68"/>
    </row>
    <row r="241" spans="1:8" ht="15.75">
      <c r="A241" s="108">
        <v>31</v>
      </c>
      <c r="B241" s="9">
        <v>2008</v>
      </c>
      <c r="C241" s="10" t="s">
        <v>96</v>
      </c>
      <c r="D241" s="41" t="s">
        <v>4</v>
      </c>
      <c r="E241" s="42">
        <v>805536</v>
      </c>
      <c r="F241" s="11">
        <v>1449</v>
      </c>
      <c r="G241" s="65"/>
      <c r="H241" s="75" t="s">
        <v>113</v>
      </c>
    </row>
    <row r="242" spans="1:8" ht="16.5" thickBot="1">
      <c r="A242" s="109">
        <v>31</v>
      </c>
      <c r="B242" s="12">
        <v>2008</v>
      </c>
      <c r="C242" s="13" t="s">
        <v>96</v>
      </c>
      <c r="D242" s="35" t="s">
        <v>5</v>
      </c>
      <c r="E242" s="36">
        <v>0</v>
      </c>
      <c r="F242" s="15">
        <v>176</v>
      </c>
      <c r="G242" s="66"/>
      <c r="H242" s="81" t="s">
        <v>112</v>
      </c>
    </row>
    <row r="243" spans="1:8" ht="16.5" thickBot="1">
      <c r="A243" s="111"/>
      <c r="B243" s="19"/>
      <c r="C243" s="17" t="s">
        <v>103</v>
      </c>
      <c r="D243" s="48"/>
      <c r="E243" s="47">
        <f>E241+E242</f>
        <v>805536</v>
      </c>
      <c r="F243" s="21"/>
      <c r="G243" s="68"/>
      <c r="H243" s="68"/>
    </row>
    <row r="244" spans="1:8" ht="15.75" hidden="1">
      <c r="A244" s="108">
        <v>13</v>
      </c>
      <c r="B244" s="9">
        <v>2523</v>
      </c>
      <c r="C244" s="23" t="s">
        <v>97</v>
      </c>
      <c r="D244" s="41" t="s">
        <v>9</v>
      </c>
      <c r="E244" s="38"/>
      <c r="F244" s="11">
        <v>1486</v>
      </c>
      <c r="G244" s="65"/>
      <c r="H244" s="65"/>
    </row>
    <row r="245" spans="1:8" ht="15.75" hidden="1">
      <c r="A245" s="112">
        <v>13</v>
      </c>
      <c r="B245" s="22">
        <v>2523</v>
      </c>
      <c r="C245" s="23" t="s">
        <v>97</v>
      </c>
      <c r="D245" s="49" t="s">
        <v>4</v>
      </c>
      <c r="E245" s="56"/>
      <c r="F245" s="24">
        <v>9380</v>
      </c>
      <c r="G245" s="43"/>
      <c r="H245" s="43"/>
    </row>
    <row r="246" spans="1:8" ht="15.75" hidden="1">
      <c r="A246" s="112">
        <v>13</v>
      </c>
      <c r="B246" s="22">
        <v>2523</v>
      </c>
      <c r="C246" s="23" t="s">
        <v>97</v>
      </c>
      <c r="D246" s="49" t="s">
        <v>5</v>
      </c>
      <c r="E246" s="56"/>
      <c r="F246" s="24">
        <v>2935</v>
      </c>
      <c r="G246" s="43"/>
      <c r="H246" s="43"/>
    </row>
    <row r="247" spans="1:8" ht="15.75">
      <c r="A247" s="112">
        <v>87</v>
      </c>
      <c r="B247" s="22">
        <v>6201</v>
      </c>
      <c r="C247" s="23" t="s">
        <v>98</v>
      </c>
      <c r="D247" s="49" t="s">
        <v>4</v>
      </c>
      <c r="E247" s="28">
        <v>440307</v>
      </c>
      <c r="F247" s="26">
        <v>659</v>
      </c>
      <c r="G247" s="43"/>
      <c r="H247" s="43"/>
    </row>
    <row r="248" spans="1:8" ht="16.5" thickBot="1">
      <c r="A248" s="109">
        <v>87</v>
      </c>
      <c r="B248" s="12">
        <v>6201</v>
      </c>
      <c r="C248" s="13" t="s">
        <v>98</v>
      </c>
      <c r="D248" s="35" t="s">
        <v>5</v>
      </c>
      <c r="E248" s="36">
        <v>22983</v>
      </c>
      <c r="F248" s="15">
        <v>93</v>
      </c>
      <c r="G248" s="71">
        <v>2338</v>
      </c>
      <c r="H248" s="71"/>
    </row>
    <row r="249" spans="1:8" ht="16.5" thickBot="1">
      <c r="A249" s="111"/>
      <c r="B249" s="19"/>
      <c r="C249" s="17" t="s">
        <v>103</v>
      </c>
      <c r="D249" s="48"/>
      <c r="E249" s="47">
        <f>E247+E248</f>
        <v>463290</v>
      </c>
      <c r="F249" s="25"/>
      <c r="G249" s="68"/>
      <c r="H249" s="68"/>
    </row>
    <row r="250" spans="1:8" ht="15.75">
      <c r="A250" s="108"/>
      <c r="B250" s="9"/>
      <c r="C250" s="10"/>
      <c r="D250" s="41"/>
      <c r="E250" s="38"/>
      <c r="F250" s="11"/>
      <c r="G250" s="65"/>
      <c r="H250" s="65"/>
    </row>
    <row r="251" spans="1:8" ht="15.75">
      <c r="A251" s="112"/>
      <c r="B251" s="22"/>
      <c r="C251" s="23"/>
      <c r="D251" s="57" t="s">
        <v>104</v>
      </c>
      <c r="E251" s="56">
        <f>E252+E253+E254+E255</f>
        <v>1349309693</v>
      </c>
      <c r="F251" s="24"/>
      <c r="G251" s="43"/>
      <c r="H251" s="43"/>
    </row>
    <row r="252" spans="1:8" ht="15.75">
      <c r="A252" s="112"/>
      <c r="B252" s="22"/>
      <c r="C252" s="23"/>
      <c r="D252" s="57" t="s">
        <v>9</v>
      </c>
      <c r="E252" s="56">
        <f>E11+E23+E40+E88+E91+E96+E105+E119+E134+E138+E166+E191+E195+E206+E211+E219+E223+E229</f>
        <v>723474504</v>
      </c>
      <c r="F252" s="24"/>
      <c r="G252" s="43"/>
      <c r="H252" s="43"/>
    </row>
    <row r="253" spans="1:8" ht="15.75">
      <c r="A253" s="112"/>
      <c r="B253" s="22"/>
      <c r="C253" s="23"/>
      <c r="D253" s="57" t="s">
        <v>10</v>
      </c>
      <c r="E253" s="56">
        <f>E22+E41+E51+E78+E92+E112+E116+E148+E158+E176+E196+E207+E212+E230+E234</f>
        <v>92481028</v>
      </c>
      <c r="F253" s="24"/>
      <c r="G253" s="43"/>
      <c r="H253" s="43"/>
    </row>
    <row r="254" spans="1:8" ht="15.75">
      <c r="A254" s="112"/>
      <c r="B254" s="22"/>
      <c r="C254" s="23"/>
      <c r="D254" s="57" t="s">
        <v>4</v>
      </c>
      <c r="E254" s="56">
        <v>253659616</v>
      </c>
      <c r="F254" s="24"/>
      <c r="G254" s="43"/>
      <c r="H254" s="43"/>
    </row>
    <row r="255" spans="1:8" ht="15.75">
      <c r="A255" s="112"/>
      <c r="B255" s="22"/>
      <c r="C255" s="23"/>
      <c r="D255" s="57" t="s">
        <v>5</v>
      </c>
      <c r="E255" s="56">
        <v>279694545</v>
      </c>
      <c r="F255" s="24"/>
      <c r="G255" s="43"/>
      <c r="H255" s="43"/>
    </row>
    <row r="256" spans="1:8" ht="15.75">
      <c r="A256" s="112"/>
      <c r="B256" s="22"/>
      <c r="C256" s="23"/>
      <c r="D256" s="57"/>
      <c r="E256" s="56"/>
      <c r="F256" s="24"/>
      <c r="G256" s="43"/>
      <c r="H256" s="43"/>
    </row>
    <row r="257" spans="1:8" ht="15.75">
      <c r="A257" s="112"/>
      <c r="B257" s="22"/>
      <c r="C257" s="23"/>
      <c r="D257" s="49"/>
      <c r="E257" s="56"/>
      <c r="F257" s="26"/>
      <c r="G257" s="43"/>
      <c r="H257" s="43"/>
    </row>
    <row r="258" spans="1:8" ht="15.75">
      <c r="A258" s="112"/>
      <c r="B258" s="22"/>
      <c r="C258" s="23"/>
      <c r="D258" s="57" t="s">
        <v>105</v>
      </c>
      <c r="E258" s="56"/>
      <c r="F258" s="26"/>
      <c r="G258" s="43"/>
      <c r="H258" s="43"/>
    </row>
    <row r="259" spans="1:8" ht="15.75">
      <c r="A259" s="112"/>
      <c r="B259" s="22"/>
      <c r="C259" s="23"/>
      <c r="D259" s="57" t="s">
        <v>106</v>
      </c>
      <c r="E259" s="56">
        <f>E260+E261+E262+E263</f>
        <v>931371288</v>
      </c>
      <c r="F259" s="26"/>
      <c r="G259" s="43"/>
      <c r="H259" s="43"/>
    </row>
    <row r="260" spans="1:8" ht="15.75">
      <c r="A260" s="112"/>
      <c r="B260" s="22"/>
      <c r="C260" s="23"/>
      <c r="D260" s="57" t="s">
        <v>9</v>
      </c>
      <c r="E260" s="56">
        <f>557722469+1007257</f>
        <v>558729726</v>
      </c>
      <c r="F260" s="26"/>
      <c r="G260" s="43"/>
      <c r="H260" s="43"/>
    </row>
    <row r="261" spans="1:8" ht="15.75">
      <c r="A261" s="112"/>
      <c r="B261" s="22"/>
      <c r="C261" s="23"/>
      <c r="D261" s="57" t="s">
        <v>10</v>
      </c>
      <c r="E261" s="56">
        <f>54920304+941244</f>
        <v>55861548</v>
      </c>
      <c r="F261" s="26"/>
      <c r="G261" s="43"/>
      <c r="H261" s="43"/>
    </row>
    <row r="262" spans="1:8" ht="15.75">
      <c r="A262" s="112"/>
      <c r="B262" s="22"/>
      <c r="C262" s="23"/>
      <c r="D262" s="57" t="s">
        <v>4</v>
      </c>
      <c r="E262" s="56">
        <f>131710392+12132149</f>
        <v>143842541</v>
      </c>
      <c r="F262" s="26"/>
      <c r="G262" s="43"/>
      <c r="H262" s="43"/>
    </row>
    <row r="263" spans="1:8" ht="15.75">
      <c r="A263" s="112"/>
      <c r="B263" s="22"/>
      <c r="C263" s="23"/>
      <c r="D263" s="57" t="s">
        <v>5</v>
      </c>
      <c r="E263" s="32">
        <f>48308775+124628698</f>
        <v>172937473</v>
      </c>
      <c r="F263" s="26"/>
      <c r="G263" s="43"/>
      <c r="H263" s="43"/>
    </row>
    <row r="264" spans="1:8" ht="15.75">
      <c r="A264" s="112"/>
      <c r="B264" s="22"/>
      <c r="C264" s="23"/>
      <c r="D264" s="49"/>
      <c r="E264" s="60"/>
      <c r="F264" s="26"/>
      <c r="G264" s="43"/>
      <c r="H264" s="43"/>
    </row>
    <row r="266" spans="2:4" ht="15.75">
      <c r="B266" s="95" t="s">
        <v>118</v>
      </c>
      <c r="C266" s="95"/>
      <c r="D266" s="96"/>
    </row>
    <row r="267" spans="2:4" ht="15.75">
      <c r="B267" s="95"/>
      <c r="C267" s="95"/>
      <c r="D267" s="96"/>
    </row>
    <row r="268" spans="2:4" ht="15.75">
      <c r="B268" s="95"/>
      <c r="C268" s="95"/>
      <c r="D268" s="96"/>
    </row>
    <row r="269" spans="1:4" ht="15.75">
      <c r="A269" s="1" t="s">
        <v>119</v>
      </c>
      <c r="B269" s="95" t="s">
        <v>120</v>
      </c>
      <c r="C269" s="95"/>
      <c r="D269" s="96"/>
    </row>
  </sheetData>
  <sheetProtection/>
  <mergeCells count="2">
    <mergeCell ref="A1:U1"/>
    <mergeCell ref="A3:U3"/>
  </mergeCells>
  <printOptions/>
  <pageMargins left="0.5118110236220472" right="0.15748031496062992" top="0.15748031496062992" bottom="0.15748031496062992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Мощность (детализированный)</dc:title>
  <dc:subject/>
  <dc:creator/>
  <cp:keywords/>
  <dc:description/>
  <cp:lastModifiedBy>TANGAEVA V.</cp:lastModifiedBy>
  <cp:lastPrinted>2011-05-20T08:27:35Z</cp:lastPrinted>
  <dcterms:created xsi:type="dcterms:W3CDTF">2011-05-19T09:14:57Z</dcterms:created>
  <dcterms:modified xsi:type="dcterms:W3CDTF">2011-05-25T02:48:16Z</dcterms:modified>
  <cp:category/>
  <cp:version/>
  <cp:contentType/>
  <cp:contentStatus/>
</cp:coreProperties>
</file>